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8220" windowHeight="4305" tabRatio="827" firstSheet="1" activeTab="1"/>
  </bookViews>
  <sheets>
    <sheet name="XXXXXXX" sheetId="1" state="veryHidden" r:id="rId1"/>
    <sheet name="1" sheetId="2" r:id="rId2"/>
    <sheet name="BS" sheetId="3" r:id="rId3"/>
  </sheets>
  <definedNames>
    <definedName name="_xlnm.Print_Area" localSheetId="1">'1'!$A$2:$X$43</definedName>
    <definedName name="_xlnm.Print_Area" localSheetId="2">'BS'!$A$1:$I$73</definedName>
  </definedNames>
  <calcPr fullCalcOnLoad="1"/>
</workbook>
</file>

<file path=xl/sharedStrings.xml><?xml version="1.0" encoding="utf-8"?>
<sst xmlns="http://schemas.openxmlformats.org/spreadsheetml/2006/main" count="128" uniqueCount="105">
  <si>
    <t>CONSOLIDATED INCOME STATEMENT</t>
  </si>
  <si>
    <t xml:space="preserve">(b) </t>
  </si>
  <si>
    <t>Investment income</t>
  </si>
  <si>
    <t xml:space="preserve">(c) </t>
  </si>
  <si>
    <t xml:space="preserve">(d) </t>
  </si>
  <si>
    <t>Exceptional items</t>
  </si>
  <si>
    <t>CURRENT YEAR</t>
  </si>
  <si>
    <t>QUARTER</t>
  </si>
  <si>
    <t>PRECEDING YEAR</t>
  </si>
  <si>
    <t>CORRESPONDING</t>
  </si>
  <si>
    <t>RM'000</t>
  </si>
  <si>
    <t>PERIOD</t>
  </si>
  <si>
    <t xml:space="preserve">(a) </t>
  </si>
  <si>
    <t xml:space="preserve">(e) </t>
  </si>
  <si>
    <t xml:space="preserve">(f) </t>
  </si>
  <si>
    <t xml:space="preserve">(g) </t>
  </si>
  <si>
    <t xml:space="preserve">(h) </t>
  </si>
  <si>
    <t xml:space="preserve">(i) </t>
  </si>
  <si>
    <t xml:space="preserve">(ii) </t>
  </si>
  <si>
    <t>Less minority interests</t>
  </si>
  <si>
    <t xml:space="preserve">(k) </t>
  </si>
  <si>
    <t>Extraordinary items attributable to members of the company</t>
  </si>
  <si>
    <t>Net tangible assets per share (RM)</t>
  </si>
  <si>
    <t>Current Assets</t>
  </si>
  <si>
    <t>Current Liabilities</t>
  </si>
  <si>
    <t>Net Current Assets or Current Liabilities</t>
  </si>
  <si>
    <t>Shareholders' Fund</t>
  </si>
  <si>
    <t>Share Capital</t>
  </si>
  <si>
    <t>Reserves</t>
  </si>
  <si>
    <t>Share Premium</t>
  </si>
  <si>
    <t>Minority Interests</t>
  </si>
  <si>
    <t>Long Term Borrowings</t>
  </si>
  <si>
    <t>Other Long Term Liabilities</t>
  </si>
  <si>
    <t>OF  CURRENT</t>
  </si>
  <si>
    <t xml:space="preserve">AS AT END </t>
  </si>
  <si>
    <t>RM '000</t>
  </si>
  <si>
    <t>PRECEDING</t>
  </si>
  <si>
    <t>FINANCIAL</t>
  </si>
  <si>
    <t>YEAR END</t>
  </si>
  <si>
    <t xml:space="preserve"> AS AT </t>
  </si>
  <si>
    <t>YEAR TO DATE</t>
  </si>
  <si>
    <t>-</t>
  </si>
  <si>
    <t>CUMULATIVE QUARTER</t>
  </si>
  <si>
    <t>Revenue</t>
  </si>
  <si>
    <t>Other income</t>
  </si>
  <si>
    <t>Profit/(loss) before finance cost,depreciation and amortisation,exceptional items,income tax,minority interest and extraordinary items</t>
  </si>
  <si>
    <t>Finance cost</t>
  </si>
  <si>
    <t>Depreciation and amortisation</t>
  </si>
  <si>
    <t>Profit/(loss) before income tax,minority interest and extraordinary items</t>
  </si>
  <si>
    <t>Share of profits and losses of associated companies</t>
  </si>
  <si>
    <t>Income tax</t>
  </si>
  <si>
    <t>Profit/(loss) after income tax before deducting minority interests</t>
  </si>
  <si>
    <t>Pre-acquisition profit/(loss),if applicable</t>
  </si>
  <si>
    <t>(l)</t>
  </si>
  <si>
    <t xml:space="preserve">Extraordinary items </t>
  </si>
  <si>
    <t>(iii)</t>
  </si>
  <si>
    <t>(m)</t>
  </si>
  <si>
    <t>Net profit/(loss) attributable to members of the company</t>
  </si>
  <si>
    <t>Earnings per share based on 2(m) above after deducting any provision for preference dividends if any:-</t>
  </si>
  <si>
    <t>Property,plant and equipment</t>
  </si>
  <si>
    <t>Investment property</t>
  </si>
  <si>
    <t>Investment in associated companies</t>
  </si>
  <si>
    <t>Long term investments</t>
  </si>
  <si>
    <t>Other long term assets</t>
  </si>
  <si>
    <t>Inventories</t>
  </si>
  <si>
    <t>Trade receivables</t>
  </si>
  <si>
    <t>Short term investments</t>
  </si>
  <si>
    <t>Trade payables</t>
  </si>
  <si>
    <t>Other payables</t>
  </si>
  <si>
    <t>Short term borrowings</t>
  </si>
  <si>
    <t>Provision for taxation</t>
  </si>
  <si>
    <t>Capital reserve</t>
  </si>
  <si>
    <t>Statutory reserve</t>
  </si>
  <si>
    <t>Retained profit</t>
  </si>
  <si>
    <t>Deferred taxation</t>
  </si>
  <si>
    <t>(j)</t>
  </si>
  <si>
    <t>Net profit/(loss) from ordinary activities attributable to members of the company.</t>
  </si>
  <si>
    <t>Foreign exchange reserve</t>
  </si>
  <si>
    <t>Dividend per share (sen)</t>
  </si>
  <si>
    <t>Dividend Description</t>
  </si>
  <si>
    <t>AS AT PRECEDING FINANCIAL YEAR END</t>
  </si>
  <si>
    <t>AS AT END OF CURRENT QUARTER</t>
  </si>
  <si>
    <t>Basic (based on 120,000,002 ordinary shares) (sen)</t>
  </si>
  <si>
    <t>Property Development Project</t>
  </si>
  <si>
    <t>Other debtors, deposits &amp; prepayments</t>
  </si>
  <si>
    <t>Cash &amp; Deposits with Licensed Banks</t>
  </si>
  <si>
    <t>Hire Purchase &amp; Lease Creditors</t>
  </si>
  <si>
    <t>Amount Due to Immediate Holding Co</t>
  </si>
  <si>
    <t>Reserve on Consolidation</t>
  </si>
  <si>
    <t>RM1.64</t>
  </si>
  <si>
    <t>31/12/2000</t>
  </si>
  <si>
    <t xml:space="preserve"> </t>
  </si>
  <si>
    <t>BRISDALE HOLDINGS BERHAD</t>
  </si>
  <si>
    <t>QUARTERLY REPORT ANNOUNCEMENT</t>
  </si>
  <si>
    <t xml:space="preserve">                                   CONSOLIDATED BALANCE SHEET</t>
  </si>
  <si>
    <r>
      <t xml:space="preserve">The Board of Directors of </t>
    </r>
    <r>
      <rPr>
        <b/>
        <sz val="10"/>
        <rFont val="Times New Roman"/>
        <family val="1"/>
      </rPr>
      <t>BRISDALE HOLDINGS BERHAD</t>
    </r>
    <r>
      <rPr>
        <sz val="10"/>
        <rFont val="Times New Roman"/>
        <family val="1"/>
      </rPr>
      <t xml:space="preserve"> is pleased to announce the following unaudited consolidated </t>
    </r>
  </si>
  <si>
    <t>[  ]th November, 2001.</t>
  </si>
  <si>
    <t>financial results of the Group for the third quarter ended 30th September, 2001.</t>
  </si>
  <si>
    <t>THIRD QUARTER</t>
  </si>
  <si>
    <t>[30/09/2001]</t>
  </si>
  <si>
    <t>[30/09/2000]</t>
  </si>
  <si>
    <t>30/09/2001</t>
  </si>
  <si>
    <t>Profit/(loss) before income tax, minority interests and extraordinary items after share of profit and losses of Associated Companies</t>
  </si>
  <si>
    <t>RM1.47</t>
  </si>
  <si>
    <t>Intangible assets (Club Dev Expenditure)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</si>
</sst>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/dd/yy"/>
    <numFmt numFmtId="166" formatCode="0.00_)"/>
    <numFmt numFmtId="167" formatCode="[$RM]\ #,##0.00"/>
    <numFmt numFmtId="168" formatCode="_(* #,##0.0_);_(* \(#,##0.0\);_(* &quot;-&quot;??_);_(@_)"/>
  </numFmts>
  <fonts count="16">
    <font>
      <sz val="10"/>
      <name val="Arial"/>
      <family val="0"/>
    </font>
    <font>
      <b/>
      <sz val="10"/>
      <name val="MS Sans Serif"/>
      <family val="0"/>
    </font>
    <font>
      <sz val="8"/>
      <name val="Arial"/>
      <family val="2"/>
    </font>
    <font>
      <b/>
      <sz val="14"/>
      <name val="MS Sans Serif"/>
      <family val="0"/>
    </font>
    <font>
      <b/>
      <i/>
      <sz val="16"/>
      <name val="Helv"/>
      <family val="0"/>
    </font>
    <font>
      <sz val="10"/>
      <name val="Times New Roman"/>
      <family val="1"/>
    </font>
    <font>
      <b/>
      <sz val="8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52"/>
      <name val="Times New Roman"/>
      <family val="1"/>
    </font>
    <font>
      <b/>
      <u val="single"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>
        <fgColor indexed="8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5" fontId="1" fillId="0" borderId="1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8" fontId="2" fillId="2" borderId="0" applyNumberFormat="0" applyBorder="0" applyAlignment="0" applyProtection="0"/>
    <xf numFmtId="0" fontId="3" fillId="3" borderId="2" applyNumberFormat="0" applyFont="0" applyAlignment="0">
      <protection/>
    </xf>
    <xf numFmtId="10" fontId="2" fillId="4" borderId="2" applyNumberFormat="0" applyBorder="0" applyAlignment="0" applyProtection="0"/>
    <xf numFmtId="166" fontId="4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0" xfId="0" applyFont="1" applyAlignment="1">
      <alignment horizontal="center"/>
    </xf>
    <xf numFmtId="0" fontId="7" fillId="0" borderId="5" xfId="0" applyFont="1" applyBorder="1" applyAlignment="1">
      <alignment horizontal="right" vertical="justify"/>
    </xf>
    <xf numFmtId="0" fontId="7" fillId="0" borderId="6" xfId="0" applyFont="1" applyBorder="1" applyAlignment="1">
      <alignment horizontal="left" vertical="justify"/>
    </xf>
    <xf numFmtId="0" fontId="7" fillId="0" borderId="6" xfId="0" applyFont="1" applyBorder="1" applyAlignment="1" quotePrefix="1">
      <alignment horizontal="left" vertical="justify"/>
    </xf>
    <xf numFmtId="0" fontId="7" fillId="0" borderId="5" xfId="0" applyFont="1" applyBorder="1" applyAlignment="1">
      <alignment horizontal="left" vertical="justify"/>
    </xf>
    <xf numFmtId="0" fontId="10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14" fontId="12" fillId="0" borderId="0" xfId="0" applyNumberFormat="1" applyFont="1" applyAlignment="1" quotePrefix="1">
      <alignment horizontal="center" vertical="center"/>
    </xf>
    <xf numFmtId="0" fontId="12" fillId="0" borderId="0" xfId="0" applyFont="1" applyAlignment="1">
      <alignment horizontal="left"/>
    </xf>
    <xf numFmtId="164" fontId="12" fillId="0" borderId="0" xfId="16" applyNumberFormat="1" applyFont="1" applyAlignment="1">
      <alignment/>
    </xf>
    <xf numFmtId="164" fontId="8" fillId="0" borderId="0" xfId="16" applyNumberFormat="1" applyFont="1" applyAlignment="1">
      <alignment/>
    </xf>
    <xf numFmtId="0" fontId="13" fillId="0" borderId="0" xfId="0" applyFont="1" applyAlignment="1">
      <alignment/>
    </xf>
    <xf numFmtId="164" fontId="12" fillId="0" borderId="0" xfId="16" applyNumberFormat="1" applyFont="1" applyBorder="1" applyAlignment="1">
      <alignment/>
    </xf>
    <xf numFmtId="0" fontId="12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7" fillId="0" borderId="5" xfId="0" applyFont="1" applyBorder="1" applyAlignment="1">
      <alignment horizontal="center" vertical="justify"/>
    </xf>
    <xf numFmtId="164" fontId="12" fillId="0" borderId="7" xfId="16" applyNumberFormat="1" applyFont="1" applyBorder="1" applyAlignment="1">
      <alignment/>
    </xf>
    <xf numFmtId="164" fontId="14" fillId="0" borderId="0" xfId="16" applyNumberFormat="1" applyFont="1" applyAlignment="1">
      <alignment/>
    </xf>
    <xf numFmtId="164" fontId="14" fillId="0" borderId="0" xfId="16" applyNumberFormat="1" applyFont="1" applyBorder="1" applyAlignment="1">
      <alignment/>
    </xf>
    <xf numFmtId="164" fontId="12" fillId="0" borderId="0" xfId="16" applyNumberFormat="1" applyFont="1" applyAlignment="1">
      <alignment horizontal="center"/>
    </xf>
    <xf numFmtId="164" fontId="12" fillId="0" borderId="7" xfId="16" applyNumberFormat="1" applyFont="1" applyBorder="1" applyAlignment="1">
      <alignment horizontal="center"/>
    </xf>
    <xf numFmtId="167" fontId="12" fillId="0" borderId="0" xfId="16" applyNumberFormat="1" applyFont="1" applyAlignment="1">
      <alignment horizontal="center"/>
    </xf>
    <xf numFmtId="43" fontId="12" fillId="0" borderId="0" xfId="16" applyNumberFormat="1" applyFont="1" applyBorder="1" applyAlignment="1">
      <alignment/>
    </xf>
    <xf numFmtId="164" fontId="12" fillId="0" borderId="0" xfId="16" applyNumberFormat="1" applyFont="1" applyBorder="1" applyAlignment="1">
      <alignment horizontal="center"/>
    </xf>
    <xf numFmtId="164" fontId="8" fillId="0" borderId="0" xfId="16" applyNumberFormat="1" applyFont="1" applyAlignment="1">
      <alignment/>
    </xf>
    <xf numFmtId="164" fontId="12" fillId="0" borderId="0" xfId="16" applyNumberFormat="1" applyFont="1" applyBorder="1" applyAlignment="1">
      <alignment/>
    </xf>
    <xf numFmtId="164" fontId="12" fillId="0" borderId="8" xfId="16" applyNumberFormat="1" applyFont="1" applyBorder="1" applyAlignment="1">
      <alignment/>
    </xf>
    <xf numFmtId="164" fontId="8" fillId="0" borderId="9" xfId="16" applyNumberFormat="1" applyFont="1" applyBorder="1" applyAlignment="1">
      <alignment/>
    </xf>
    <xf numFmtId="164" fontId="12" fillId="0" borderId="9" xfId="16" applyNumberFormat="1" applyFont="1" applyBorder="1" applyAlignment="1">
      <alignment/>
    </xf>
    <xf numFmtId="164" fontId="12" fillId="0" borderId="9" xfId="0" applyNumberFormat="1" applyFont="1" applyBorder="1" applyAlignment="1">
      <alignment horizontal="right"/>
    </xf>
    <xf numFmtId="164" fontId="12" fillId="0" borderId="0" xfId="0" applyNumberFormat="1" applyFont="1" applyBorder="1" applyAlignment="1">
      <alignment horizontal="right"/>
    </xf>
    <xf numFmtId="164" fontId="12" fillId="0" borderId="0" xfId="16" applyNumberFormat="1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9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4" fontId="12" fillId="0" borderId="0" xfId="0" applyNumberFormat="1" applyFont="1" applyAlignment="1">
      <alignment horizontal="center" vertical="center"/>
    </xf>
    <xf numFmtId="0" fontId="15" fillId="0" borderId="0" xfId="0" applyFont="1" applyAlignment="1">
      <alignment/>
    </xf>
    <xf numFmtId="0" fontId="8" fillId="0" borderId="0" xfId="0" applyFont="1" applyBorder="1" applyAlignment="1">
      <alignment horizontal="left"/>
    </xf>
    <xf numFmtId="43" fontId="10" fillId="0" borderId="2" xfId="16" applyNumberFormat="1" applyFont="1" applyBorder="1" applyAlignment="1">
      <alignment horizontal="center" vertical="center"/>
    </xf>
    <xf numFmtId="164" fontId="10" fillId="0" borderId="5" xfId="16" applyNumberFormat="1" applyFont="1" applyBorder="1" applyAlignment="1">
      <alignment horizontal="center" vertical="center"/>
    </xf>
    <xf numFmtId="164" fontId="10" fillId="0" borderId="8" xfId="16" applyNumberFormat="1" applyFont="1" applyBorder="1" applyAlignment="1">
      <alignment horizontal="center" vertical="center"/>
    </xf>
    <xf numFmtId="164" fontId="10" fillId="0" borderId="6" xfId="16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left" vertical="justify" wrapText="1"/>
    </xf>
    <xf numFmtId="0" fontId="7" fillId="0" borderId="8" xfId="0" applyFont="1" applyBorder="1" applyAlignment="1">
      <alignment horizontal="left" vertical="justify"/>
    </xf>
    <xf numFmtId="164" fontId="10" fillId="0" borderId="5" xfId="16" applyNumberFormat="1" applyFont="1" applyBorder="1" applyAlignment="1">
      <alignment horizontal="center" vertical="center" wrapText="1"/>
    </xf>
    <xf numFmtId="164" fontId="10" fillId="0" borderId="8" xfId="16" applyNumberFormat="1" applyFont="1" applyBorder="1" applyAlignment="1">
      <alignment horizontal="center" vertical="center" wrapText="1"/>
    </xf>
    <xf numFmtId="164" fontId="10" fillId="0" borderId="6" xfId="16" applyNumberFormat="1" applyFont="1" applyBorder="1" applyAlignment="1">
      <alignment horizontal="center" vertical="center" wrapText="1"/>
    </xf>
    <xf numFmtId="164" fontId="10" fillId="0" borderId="5" xfId="16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64" fontId="10" fillId="0" borderId="2" xfId="16" applyNumberFormat="1" applyFont="1" applyBorder="1" applyAlignment="1">
      <alignment horizontal="center" vertical="center"/>
    </xf>
    <xf numFmtId="164" fontId="10" fillId="0" borderId="2" xfId="16" applyNumberFormat="1" applyFont="1" applyBorder="1" applyAlignment="1">
      <alignment horizontal="center" vertical="center" wrapText="1"/>
    </xf>
    <xf numFmtId="43" fontId="10" fillId="0" borderId="2" xfId="16" applyNumberFormat="1" applyFont="1" applyBorder="1" applyAlignment="1" quotePrefix="1">
      <alignment horizontal="center" vertical="center"/>
    </xf>
    <xf numFmtId="43" fontId="10" fillId="0" borderId="5" xfId="16" applyNumberFormat="1" applyFont="1" applyBorder="1" applyAlignment="1" quotePrefix="1">
      <alignment horizontal="center" vertical="center"/>
    </xf>
    <xf numFmtId="43" fontId="10" fillId="0" borderId="8" xfId="16" applyNumberFormat="1" applyFont="1" applyBorder="1" applyAlignment="1">
      <alignment horizontal="center" vertical="center"/>
    </xf>
    <xf numFmtId="43" fontId="10" fillId="0" borderId="6" xfId="16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left" vertical="justify" wrapText="1"/>
    </xf>
    <xf numFmtId="0" fontId="7" fillId="0" borderId="6" xfId="0" applyFont="1" applyBorder="1" applyAlignment="1">
      <alignment horizontal="left" vertical="justify" wrapText="1"/>
    </xf>
    <xf numFmtId="0" fontId="7" fillId="0" borderId="2" xfId="0" applyFont="1" applyBorder="1" applyAlignment="1">
      <alignment horizontal="left" vertical="justify" wrapText="1"/>
    </xf>
    <xf numFmtId="0" fontId="7" fillId="0" borderId="2" xfId="0" applyFont="1" applyBorder="1" applyAlignment="1">
      <alignment horizontal="left" vertical="justify"/>
    </xf>
    <xf numFmtId="0" fontId="7" fillId="0" borderId="1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3" fontId="10" fillId="0" borderId="5" xfId="16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justify" vertical="top"/>
    </xf>
    <xf numFmtId="0" fontId="7" fillId="0" borderId="1" xfId="0" applyFont="1" applyBorder="1" applyAlignment="1">
      <alignment horizontal="justify" vertical="top"/>
    </xf>
    <xf numFmtId="0" fontId="7" fillId="0" borderId="11" xfId="0" applyFont="1" applyBorder="1" applyAlignment="1">
      <alignment horizontal="justify" vertical="top"/>
    </xf>
    <xf numFmtId="0" fontId="7" fillId="0" borderId="12" xfId="0" applyFont="1" applyBorder="1" applyAlignment="1">
      <alignment horizontal="justify" vertical="top"/>
    </xf>
    <xf numFmtId="0" fontId="7" fillId="0" borderId="7" xfId="0" applyFont="1" applyBorder="1" applyAlignment="1">
      <alignment horizontal="justify" vertical="top"/>
    </xf>
    <xf numFmtId="0" fontId="7" fillId="0" borderId="13" xfId="0" applyFont="1" applyBorder="1" applyAlignment="1">
      <alignment horizontal="justify" vertical="top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</cellXfs>
  <cellStyles count="12">
    <cellStyle name="Normal" xfId="0"/>
    <cellStyle name="Border" xfId="15"/>
    <cellStyle name="Comma" xfId="16"/>
    <cellStyle name="Comma [0]" xfId="17"/>
    <cellStyle name="Currency" xfId="18"/>
    <cellStyle name="Currency [0]" xfId="19"/>
    <cellStyle name="Grey" xfId="20"/>
    <cellStyle name="Heading" xfId="21"/>
    <cellStyle name="Input [yellow]" xfId="22"/>
    <cellStyle name="Normal - Style1" xfId="23"/>
    <cellStyle name="Percent" xfId="24"/>
    <cellStyle name="Percent [2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0</xdr:row>
      <xdr:rowOff>0</xdr:rowOff>
    </xdr:from>
    <xdr:to>
      <xdr:col>10</xdr:col>
      <xdr:colOff>190500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86075" y="0"/>
          <a:ext cx="219075" cy="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13</xdr:col>
      <xdr:colOff>180975</xdr:colOff>
      <xdr:row>0</xdr:row>
      <xdr:rowOff>0</xdr:rowOff>
    </xdr:from>
    <xdr:to>
      <xdr:col>14</xdr:col>
      <xdr:colOff>152400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762375" y="0"/>
          <a:ext cx="219075" cy="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 16</a:t>
          </a:r>
        </a:p>
      </xdr:txBody>
    </xdr:sp>
    <xdr:clientData/>
  </xdr:twoCellAnchor>
  <xdr:twoCellAnchor>
    <xdr:from>
      <xdr:col>17</xdr:col>
      <xdr:colOff>161925</xdr:colOff>
      <xdr:row>0</xdr:row>
      <xdr:rowOff>0</xdr:rowOff>
    </xdr:from>
    <xdr:to>
      <xdr:col>18</xdr:col>
      <xdr:colOff>133350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733925" y="0"/>
          <a:ext cx="219075" cy="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21</xdr:col>
      <xdr:colOff>133350</xdr:colOff>
      <xdr:row>0</xdr:row>
      <xdr:rowOff>0</xdr:rowOff>
    </xdr:from>
    <xdr:to>
      <xdr:col>22</xdr:col>
      <xdr:colOff>104775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619750" y="0"/>
          <a:ext cx="219075" cy="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9</xdr:col>
      <xdr:colOff>219075</xdr:colOff>
      <xdr:row>13</xdr:row>
      <xdr:rowOff>0</xdr:rowOff>
    </xdr:from>
    <xdr:to>
      <xdr:col>10</xdr:col>
      <xdr:colOff>190500</xdr:colOff>
      <xdr:row>13</xdr:row>
      <xdr:rowOff>0</xdr:rowOff>
    </xdr:to>
    <xdr:sp>
      <xdr:nvSpPr>
        <xdr:cNvPr id="5" name="TextBox 13"/>
        <xdr:cNvSpPr txBox="1">
          <a:spLocks noChangeArrowheads="1"/>
        </xdr:cNvSpPr>
      </xdr:nvSpPr>
      <xdr:spPr>
        <a:xfrm>
          <a:off x="2886075" y="2105025"/>
          <a:ext cx="219075" cy="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13</xdr:col>
      <xdr:colOff>180975</xdr:colOff>
      <xdr:row>13</xdr:row>
      <xdr:rowOff>0</xdr:rowOff>
    </xdr:from>
    <xdr:to>
      <xdr:col>14</xdr:col>
      <xdr:colOff>152400</xdr:colOff>
      <xdr:row>13</xdr:row>
      <xdr:rowOff>0</xdr:rowOff>
    </xdr:to>
    <xdr:sp>
      <xdr:nvSpPr>
        <xdr:cNvPr id="6" name="TextBox 14"/>
        <xdr:cNvSpPr txBox="1">
          <a:spLocks noChangeArrowheads="1"/>
        </xdr:cNvSpPr>
      </xdr:nvSpPr>
      <xdr:spPr>
        <a:xfrm>
          <a:off x="3762375" y="2105025"/>
          <a:ext cx="219075" cy="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 16</a:t>
          </a:r>
        </a:p>
      </xdr:txBody>
    </xdr:sp>
    <xdr:clientData/>
  </xdr:twoCellAnchor>
  <xdr:twoCellAnchor>
    <xdr:from>
      <xdr:col>17</xdr:col>
      <xdr:colOff>161925</xdr:colOff>
      <xdr:row>13</xdr:row>
      <xdr:rowOff>0</xdr:rowOff>
    </xdr:from>
    <xdr:to>
      <xdr:col>18</xdr:col>
      <xdr:colOff>133350</xdr:colOff>
      <xdr:row>13</xdr:row>
      <xdr:rowOff>0</xdr:rowOff>
    </xdr:to>
    <xdr:sp>
      <xdr:nvSpPr>
        <xdr:cNvPr id="7" name="TextBox 15"/>
        <xdr:cNvSpPr txBox="1">
          <a:spLocks noChangeArrowheads="1"/>
        </xdr:cNvSpPr>
      </xdr:nvSpPr>
      <xdr:spPr>
        <a:xfrm>
          <a:off x="4733925" y="2105025"/>
          <a:ext cx="219075" cy="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21</xdr:col>
      <xdr:colOff>133350</xdr:colOff>
      <xdr:row>13</xdr:row>
      <xdr:rowOff>0</xdr:rowOff>
    </xdr:from>
    <xdr:to>
      <xdr:col>22</xdr:col>
      <xdr:colOff>104775</xdr:colOff>
      <xdr:row>13</xdr:row>
      <xdr:rowOff>0</xdr:rowOff>
    </xdr:to>
    <xdr:sp>
      <xdr:nvSpPr>
        <xdr:cNvPr id="8" name="TextBox 16"/>
        <xdr:cNvSpPr txBox="1">
          <a:spLocks noChangeArrowheads="1"/>
        </xdr:cNvSpPr>
      </xdr:nvSpPr>
      <xdr:spPr>
        <a:xfrm>
          <a:off x="5619750" y="2105025"/>
          <a:ext cx="219075" cy="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X45"/>
  <sheetViews>
    <sheetView tabSelected="1" workbookViewId="0" topLeftCell="A35">
      <selection activeCell="I38" sqref="I38:L38"/>
    </sheetView>
  </sheetViews>
  <sheetFormatPr defaultColWidth="9.140625" defaultRowHeight="12.75"/>
  <cols>
    <col min="1" max="1" width="4.00390625" style="1" customWidth="1"/>
    <col min="2" max="2" width="4.140625" style="1" customWidth="1"/>
    <col min="3" max="7" width="3.7109375" style="1" customWidth="1"/>
    <col min="8" max="8" width="9.57421875" style="1" customWidth="1"/>
    <col min="9" max="11" width="3.7109375" style="1" customWidth="1"/>
    <col min="12" max="12" width="2.57421875" style="1" customWidth="1"/>
    <col min="13" max="19" width="3.7109375" style="1" customWidth="1"/>
    <col min="20" max="20" width="2.57421875" style="1" customWidth="1"/>
    <col min="21" max="23" width="3.7109375" style="1" customWidth="1"/>
    <col min="24" max="24" width="3.8515625" style="1" customWidth="1"/>
    <col min="25" max="87" width="3.7109375" style="1" customWidth="1"/>
    <col min="88" max="16384" width="9.140625" style="1" customWidth="1"/>
  </cols>
  <sheetData>
    <row r="2" ht="12.75">
      <c r="B2" s="1" t="s">
        <v>96</v>
      </c>
    </row>
    <row r="3" ht="12.75">
      <c r="H3" s="50" t="s">
        <v>93</v>
      </c>
    </row>
    <row r="4" ht="12.75">
      <c r="H4" s="50"/>
    </row>
    <row r="5" ht="12.75">
      <c r="A5" s="1" t="s">
        <v>95</v>
      </c>
    </row>
    <row r="6" ht="12.75">
      <c r="A6" s="1" t="s">
        <v>97</v>
      </c>
    </row>
    <row r="8" ht="12.75">
      <c r="A8" s="2" t="s">
        <v>0</v>
      </c>
    </row>
    <row r="9" ht="12.75">
      <c r="B9" s="2"/>
    </row>
    <row r="10" spans="1:24" ht="12.75">
      <c r="A10" s="65"/>
      <c r="B10" s="66"/>
      <c r="C10" s="66"/>
      <c r="D10" s="66"/>
      <c r="E10" s="66"/>
      <c r="F10" s="66"/>
      <c r="G10" s="66"/>
      <c r="H10" s="67"/>
      <c r="I10" s="74" t="s">
        <v>98</v>
      </c>
      <c r="J10" s="74"/>
      <c r="K10" s="74"/>
      <c r="L10" s="74"/>
      <c r="M10" s="74"/>
      <c r="N10" s="74"/>
      <c r="O10" s="74"/>
      <c r="P10" s="75"/>
      <c r="Q10" s="76" t="s">
        <v>42</v>
      </c>
      <c r="R10" s="74"/>
      <c r="S10" s="74"/>
      <c r="T10" s="74"/>
      <c r="U10" s="74"/>
      <c r="V10" s="74"/>
      <c r="W10" s="74"/>
      <c r="X10" s="75"/>
    </row>
    <row r="11" spans="1:24" ht="12.75">
      <c r="A11" s="68"/>
      <c r="B11" s="69"/>
      <c r="C11" s="69"/>
      <c r="D11" s="69"/>
      <c r="E11" s="69"/>
      <c r="F11" s="69"/>
      <c r="G11" s="69"/>
      <c r="H11" s="70"/>
      <c r="I11" s="77" t="s">
        <v>6</v>
      </c>
      <c r="J11" s="77"/>
      <c r="K11" s="77"/>
      <c r="L11" s="78"/>
      <c r="M11" s="79" t="s">
        <v>8</v>
      </c>
      <c r="N11" s="77"/>
      <c r="O11" s="77"/>
      <c r="P11" s="78"/>
      <c r="Q11" s="79" t="s">
        <v>40</v>
      </c>
      <c r="R11" s="77"/>
      <c r="S11" s="77"/>
      <c r="T11" s="78"/>
      <c r="U11" s="79" t="s">
        <v>8</v>
      </c>
      <c r="V11" s="77"/>
      <c r="W11" s="77"/>
      <c r="X11" s="78"/>
    </row>
    <row r="12" spans="1:24" ht="12.75">
      <c r="A12" s="68"/>
      <c r="B12" s="69"/>
      <c r="C12" s="69"/>
      <c r="D12" s="69"/>
      <c r="E12" s="69"/>
      <c r="F12" s="69"/>
      <c r="G12" s="69"/>
      <c r="H12" s="70"/>
      <c r="I12" s="62" t="s">
        <v>7</v>
      </c>
      <c r="J12" s="62"/>
      <c r="K12" s="62"/>
      <c r="L12" s="63"/>
      <c r="M12" s="64" t="s">
        <v>9</v>
      </c>
      <c r="N12" s="62"/>
      <c r="O12" s="62"/>
      <c r="P12" s="63"/>
      <c r="Q12" s="64"/>
      <c r="R12" s="62"/>
      <c r="S12" s="62"/>
      <c r="T12" s="63"/>
      <c r="U12" s="64" t="s">
        <v>9</v>
      </c>
      <c r="V12" s="62"/>
      <c r="W12" s="62"/>
      <c r="X12" s="63"/>
    </row>
    <row r="13" spans="1:24" ht="12.75">
      <c r="A13" s="68"/>
      <c r="B13" s="69"/>
      <c r="C13" s="69"/>
      <c r="D13" s="69"/>
      <c r="E13" s="69"/>
      <c r="F13" s="69"/>
      <c r="G13" s="69"/>
      <c r="H13" s="70"/>
      <c r="I13" s="5"/>
      <c r="J13" s="5"/>
      <c r="K13" s="5"/>
      <c r="L13" s="6"/>
      <c r="M13" s="64" t="s">
        <v>7</v>
      </c>
      <c r="N13" s="62"/>
      <c r="O13" s="62"/>
      <c r="P13" s="63"/>
      <c r="Q13" s="7"/>
      <c r="R13" s="8"/>
      <c r="S13" s="8"/>
      <c r="T13" s="9"/>
      <c r="U13" s="64" t="s">
        <v>11</v>
      </c>
      <c r="V13" s="62"/>
      <c r="W13" s="62"/>
      <c r="X13" s="63"/>
    </row>
    <row r="14" spans="1:24" ht="12.75">
      <c r="A14" s="68"/>
      <c r="B14" s="69"/>
      <c r="C14" s="69"/>
      <c r="D14" s="69"/>
      <c r="E14" s="69"/>
      <c r="F14" s="69"/>
      <c r="G14" s="69"/>
      <c r="H14" s="70"/>
      <c r="I14" s="5"/>
      <c r="J14" s="5"/>
      <c r="K14" s="5"/>
      <c r="L14" s="6"/>
      <c r="M14" s="47"/>
      <c r="N14" s="47"/>
      <c r="O14" s="47"/>
      <c r="P14" s="48"/>
      <c r="Q14" s="51"/>
      <c r="R14" s="8"/>
      <c r="S14" s="8"/>
      <c r="T14" s="9"/>
      <c r="U14" s="47"/>
      <c r="V14" s="47"/>
      <c r="W14" s="47"/>
      <c r="X14" s="48"/>
    </row>
    <row r="15" spans="1:24" ht="12.75">
      <c r="A15" s="68"/>
      <c r="B15" s="69"/>
      <c r="C15" s="69"/>
      <c r="D15" s="69"/>
      <c r="E15" s="69"/>
      <c r="F15" s="69"/>
      <c r="G15" s="69"/>
      <c r="H15" s="70"/>
      <c r="I15" s="62" t="s">
        <v>99</v>
      </c>
      <c r="J15" s="62"/>
      <c r="K15" s="62"/>
      <c r="L15" s="63"/>
      <c r="M15" s="62" t="s">
        <v>100</v>
      </c>
      <c r="N15" s="62"/>
      <c r="O15" s="62"/>
      <c r="P15" s="63"/>
      <c r="Q15" s="62" t="str">
        <f>+I15</f>
        <v>[30/09/2001]</v>
      </c>
      <c r="R15" s="62"/>
      <c r="S15" s="62"/>
      <c r="T15" s="63"/>
      <c r="U15" s="62" t="str">
        <f>+M15</f>
        <v>[30/09/2000]</v>
      </c>
      <c r="V15" s="62"/>
      <c r="W15" s="62"/>
      <c r="X15" s="63"/>
    </row>
    <row r="16" spans="1:24" ht="15.75" customHeight="1">
      <c r="A16" s="71"/>
      <c r="B16" s="72"/>
      <c r="C16" s="72"/>
      <c r="D16" s="72"/>
      <c r="E16" s="72"/>
      <c r="F16" s="72"/>
      <c r="G16" s="72"/>
      <c r="H16" s="73"/>
      <c r="I16" s="62" t="s">
        <v>10</v>
      </c>
      <c r="J16" s="62"/>
      <c r="K16" s="62"/>
      <c r="L16" s="63"/>
      <c r="M16" s="64" t="s">
        <v>10</v>
      </c>
      <c r="N16" s="62"/>
      <c r="O16" s="62"/>
      <c r="P16" s="63"/>
      <c r="Q16" s="64" t="s">
        <v>10</v>
      </c>
      <c r="R16" s="62"/>
      <c r="S16" s="62"/>
      <c r="T16" s="63"/>
      <c r="U16" s="64" t="s">
        <v>10</v>
      </c>
      <c r="V16" s="62"/>
      <c r="W16" s="62"/>
      <c r="X16" s="63"/>
    </row>
    <row r="17" spans="1:24" ht="15.75" customHeight="1">
      <c r="A17" s="11">
        <v>1</v>
      </c>
      <c r="B17" s="12" t="s">
        <v>12</v>
      </c>
      <c r="C17" s="57" t="s">
        <v>43</v>
      </c>
      <c r="D17" s="57"/>
      <c r="E17" s="57"/>
      <c r="F17" s="57"/>
      <c r="G17" s="57"/>
      <c r="H17" s="57"/>
      <c r="I17" s="53">
        <f>62930-39815</f>
        <v>23115</v>
      </c>
      <c r="J17" s="54"/>
      <c r="K17" s="54"/>
      <c r="L17" s="55"/>
      <c r="M17" s="53">
        <v>13930</v>
      </c>
      <c r="N17" s="54"/>
      <c r="O17" s="54"/>
      <c r="P17" s="55"/>
      <c r="Q17" s="53">
        <v>62930</v>
      </c>
      <c r="R17" s="54"/>
      <c r="S17" s="54"/>
      <c r="T17" s="55"/>
      <c r="U17" s="53">
        <v>30602</v>
      </c>
      <c r="V17" s="54"/>
      <c r="W17" s="54"/>
      <c r="X17" s="55"/>
    </row>
    <row r="18" spans="1:24" ht="15.75" customHeight="1">
      <c r="A18" s="11"/>
      <c r="B18" s="12" t="s">
        <v>1</v>
      </c>
      <c r="C18" s="57" t="s">
        <v>2</v>
      </c>
      <c r="D18" s="57"/>
      <c r="E18" s="57"/>
      <c r="F18" s="57"/>
      <c r="G18" s="57"/>
      <c r="H18" s="57"/>
      <c r="I18" s="53">
        <v>0</v>
      </c>
      <c r="J18" s="54"/>
      <c r="K18" s="54"/>
      <c r="L18" s="55"/>
      <c r="M18" s="61">
        <v>0</v>
      </c>
      <c r="N18" s="54"/>
      <c r="O18" s="54"/>
      <c r="P18" s="55"/>
      <c r="Q18" s="53">
        <v>0</v>
      </c>
      <c r="R18" s="54"/>
      <c r="S18" s="54"/>
      <c r="T18" s="55"/>
      <c r="U18" s="61">
        <v>0</v>
      </c>
      <c r="V18" s="54"/>
      <c r="W18" s="54"/>
      <c r="X18" s="55"/>
    </row>
    <row r="19" spans="1:24" ht="15.75" customHeight="1">
      <c r="A19" s="11"/>
      <c r="B19" s="12" t="s">
        <v>3</v>
      </c>
      <c r="C19" s="56" t="s">
        <v>44</v>
      </c>
      <c r="D19" s="56"/>
      <c r="E19" s="56"/>
      <c r="F19" s="57"/>
      <c r="G19" s="57"/>
      <c r="H19" s="57"/>
      <c r="I19" s="58">
        <f>2947-2184</f>
        <v>763</v>
      </c>
      <c r="J19" s="59"/>
      <c r="K19" s="59"/>
      <c r="L19" s="60"/>
      <c r="M19" s="53">
        <v>3055</v>
      </c>
      <c r="N19" s="54"/>
      <c r="O19" s="54"/>
      <c r="P19" s="55"/>
      <c r="Q19" s="53">
        <v>2947</v>
      </c>
      <c r="R19" s="54"/>
      <c r="S19" s="54"/>
      <c r="T19" s="55"/>
      <c r="U19" s="53">
        <v>3910</v>
      </c>
      <c r="V19" s="54"/>
      <c r="W19" s="54"/>
      <c r="X19" s="55"/>
    </row>
    <row r="20" spans="1:24" ht="15.75" customHeight="1">
      <c r="A20" s="11">
        <v>2</v>
      </c>
      <c r="B20" s="12" t="s">
        <v>12</v>
      </c>
      <c r="C20" s="56" t="s">
        <v>45</v>
      </c>
      <c r="D20" s="56"/>
      <c r="E20" s="56"/>
      <c r="F20" s="57"/>
      <c r="G20" s="57"/>
      <c r="H20" s="57"/>
      <c r="I20" s="58">
        <f>-20717+20683</f>
        <v>-34</v>
      </c>
      <c r="J20" s="59"/>
      <c r="K20" s="59"/>
      <c r="L20" s="60"/>
      <c r="M20" s="53">
        <v>6689</v>
      </c>
      <c r="N20" s="54"/>
      <c r="O20" s="54"/>
      <c r="P20" s="55"/>
      <c r="Q20" s="53">
        <v>-20717</v>
      </c>
      <c r="R20" s="54"/>
      <c r="S20" s="54"/>
      <c r="T20" s="55"/>
      <c r="U20" s="53">
        <v>4241</v>
      </c>
      <c r="V20" s="54"/>
      <c r="W20" s="54"/>
      <c r="X20" s="55"/>
    </row>
    <row r="21" spans="1:24" ht="15.75" customHeight="1">
      <c r="A21" s="11"/>
      <c r="B21" s="13" t="s">
        <v>1</v>
      </c>
      <c r="C21" s="56" t="s">
        <v>46</v>
      </c>
      <c r="D21" s="56"/>
      <c r="E21" s="56"/>
      <c r="F21" s="57"/>
      <c r="G21" s="57"/>
      <c r="H21" s="57"/>
      <c r="I21" s="53">
        <f>-955+549</f>
        <v>-406</v>
      </c>
      <c r="J21" s="54"/>
      <c r="K21" s="54"/>
      <c r="L21" s="55"/>
      <c r="M21" s="53">
        <v>-394</v>
      </c>
      <c r="N21" s="54"/>
      <c r="O21" s="54"/>
      <c r="P21" s="55"/>
      <c r="Q21" s="53">
        <v>-955</v>
      </c>
      <c r="R21" s="54"/>
      <c r="S21" s="54"/>
      <c r="T21" s="55"/>
      <c r="U21" s="53">
        <v>-1266</v>
      </c>
      <c r="V21" s="54"/>
      <c r="W21" s="54"/>
      <c r="X21" s="55"/>
    </row>
    <row r="22" spans="1:24" ht="15.75" customHeight="1">
      <c r="A22" s="11"/>
      <c r="B22" s="12" t="s">
        <v>3</v>
      </c>
      <c r="C22" s="56" t="s">
        <v>47</v>
      </c>
      <c r="D22" s="56"/>
      <c r="E22" s="56"/>
      <c r="F22" s="57"/>
      <c r="G22" s="57"/>
      <c r="H22" s="57"/>
      <c r="I22" s="53">
        <f>-1507+1022</f>
        <v>-485</v>
      </c>
      <c r="J22" s="54"/>
      <c r="K22" s="54"/>
      <c r="L22" s="55"/>
      <c r="M22" s="53">
        <v>-515</v>
      </c>
      <c r="N22" s="54"/>
      <c r="O22" s="54"/>
      <c r="P22" s="55"/>
      <c r="Q22" s="53">
        <v>-1507</v>
      </c>
      <c r="R22" s="54"/>
      <c r="S22" s="54"/>
      <c r="T22" s="55"/>
      <c r="U22" s="53">
        <v>-1498</v>
      </c>
      <c r="V22" s="54"/>
      <c r="W22" s="54"/>
      <c r="X22" s="55"/>
    </row>
    <row r="23" spans="1:24" ht="15.75">
      <c r="A23" s="11"/>
      <c r="B23" s="12" t="s">
        <v>4</v>
      </c>
      <c r="C23" s="56" t="s">
        <v>5</v>
      </c>
      <c r="D23" s="56"/>
      <c r="E23" s="56"/>
      <c r="F23" s="57"/>
      <c r="G23" s="57"/>
      <c r="H23" s="57"/>
      <c r="I23" s="53">
        <v>0</v>
      </c>
      <c r="J23" s="54"/>
      <c r="K23" s="54"/>
      <c r="L23" s="55"/>
      <c r="M23" s="53">
        <v>0</v>
      </c>
      <c r="N23" s="54"/>
      <c r="O23" s="54"/>
      <c r="P23" s="55"/>
      <c r="Q23" s="53">
        <v>0</v>
      </c>
      <c r="R23" s="54"/>
      <c r="S23" s="54"/>
      <c r="T23" s="55"/>
      <c r="U23" s="53">
        <v>0</v>
      </c>
      <c r="V23" s="54"/>
      <c r="W23" s="54"/>
      <c r="X23" s="55"/>
    </row>
    <row r="24" spans="1:24" ht="39" customHeight="1">
      <c r="A24" s="11"/>
      <c r="B24" s="12" t="s">
        <v>13</v>
      </c>
      <c r="C24" s="89" t="s">
        <v>48</v>
      </c>
      <c r="D24" s="89"/>
      <c r="E24" s="89"/>
      <c r="F24" s="89"/>
      <c r="G24" s="89"/>
      <c r="H24" s="89"/>
      <c r="I24" s="80">
        <f>SUM(I20:L23)</f>
        <v>-925</v>
      </c>
      <c r="J24" s="80"/>
      <c r="K24" s="80"/>
      <c r="L24" s="80"/>
      <c r="M24" s="80">
        <f>SUM(M20:P23)</f>
        <v>5780</v>
      </c>
      <c r="N24" s="80"/>
      <c r="O24" s="80"/>
      <c r="P24" s="80"/>
      <c r="Q24" s="80">
        <f>SUM(Q20:T23)</f>
        <v>-23179</v>
      </c>
      <c r="R24" s="80"/>
      <c r="S24" s="80"/>
      <c r="T24" s="80"/>
      <c r="U24" s="80">
        <f>SUM(U20:X23)</f>
        <v>1477</v>
      </c>
      <c r="V24" s="80"/>
      <c r="W24" s="80"/>
      <c r="X24" s="80"/>
    </row>
    <row r="25" spans="1:24" ht="27" customHeight="1">
      <c r="A25" s="11"/>
      <c r="B25" s="12" t="s">
        <v>14</v>
      </c>
      <c r="C25" s="89" t="s">
        <v>49</v>
      </c>
      <c r="D25" s="89"/>
      <c r="E25" s="89"/>
      <c r="F25" s="89"/>
      <c r="G25" s="89"/>
      <c r="H25" s="89"/>
      <c r="I25" s="80">
        <v>0</v>
      </c>
      <c r="J25" s="80"/>
      <c r="K25" s="80"/>
      <c r="L25" s="80"/>
      <c r="M25" s="80">
        <v>0</v>
      </c>
      <c r="N25" s="80"/>
      <c r="O25" s="80"/>
      <c r="P25" s="80"/>
      <c r="Q25" s="80">
        <v>0</v>
      </c>
      <c r="R25" s="80"/>
      <c r="S25" s="80"/>
      <c r="T25" s="80"/>
      <c r="U25" s="80">
        <v>0</v>
      </c>
      <c r="V25" s="80"/>
      <c r="W25" s="80"/>
      <c r="X25" s="80"/>
    </row>
    <row r="26" spans="1:24" ht="69.75" customHeight="1">
      <c r="A26" s="11"/>
      <c r="B26" s="12" t="s">
        <v>15</v>
      </c>
      <c r="C26" s="88" t="s">
        <v>102</v>
      </c>
      <c r="D26" s="88"/>
      <c r="E26" s="88"/>
      <c r="F26" s="89"/>
      <c r="G26" s="89"/>
      <c r="H26" s="89"/>
      <c r="I26" s="81">
        <f>SUM(I24:I25)</f>
        <v>-925</v>
      </c>
      <c r="J26" s="81"/>
      <c r="K26" s="81"/>
      <c r="L26" s="81"/>
      <c r="M26" s="81">
        <f>SUM(M24:M25)</f>
        <v>5780</v>
      </c>
      <c r="N26" s="81"/>
      <c r="O26" s="81"/>
      <c r="P26" s="81"/>
      <c r="Q26" s="81">
        <f>SUM(Q24:Q25)</f>
        <v>-23179</v>
      </c>
      <c r="R26" s="81"/>
      <c r="S26" s="81"/>
      <c r="T26" s="81"/>
      <c r="U26" s="81">
        <f>SUM(U24:U25)</f>
        <v>1477</v>
      </c>
      <c r="V26" s="81"/>
      <c r="W26" s="81"/>
      <c r="X26" s="81"/>
    </row>
    <row r="27" spans="1:24" ht="15.75">
      <c r="A27" s="11"/>
      <c r="B27" s="12" t="s">
        <v>16</v>
      </c>
      <c r="C27" s="88" t="s">
        <v>50</v>
      </c>
      <c r="D27" s="88"/>
      <c r="E27" s="88"/>
      <c r="F27" s="89"/>
      <c r="G27" s="89"/>
      <c r="H27" s="89"/>
      <c r="I27" s="58">
        <f>-375+350</f>
        <v>-25</v>
      </c>
      <c r="J27" s="59"/>
      <c r="K27" s="59"/>
      <c r="L27" s="60"/>
      <c r="M27" s="80">
        <v>0</v>
      </c>
      <c r="N27" s="80"/>
      <c r="O27" s="80"/>
      <c r="P27" s="80"/>
      <c r="Q27" s="80">
        <v>-375</v>
      </c>
      <c r="R27" s="80"/>
      <c r="S27" s="80"/>
      <c r="T27" s="80"/>
      <c r="U27" s="80">
        <v>0</v>
      </c>
      <c r="V27" s="80"/>
      <c r="W27" s="80"/>
      <c r="X27" s="80"/>
    </row>
    <row r="28" spans="1:24" ht="27" customHeight="1">
      <c r="A28" s="14" t="s">
        <v>17</v>
      </c>
      <c r="B28" s="12" t="s">
        <v>17</v>
      </c>
      <c r="C28" s="88" t="s">
        <v>51</v>
      </c>
      <c r="D28" s="88"/>
      <c r="E28" s="88"/>
      <c r="F28" s="89"/>
      <c r="G28" s="89"/>
      <c r="H28" s="89"/>
      <c r="I28" s="80">
        <f>SUM(I26:I27)</f>
        <v>-950</v>
      </c>
      <c r="J28" s="80"/>
      <c r="K28" s="80"/>
      <c r="L28" s="80"/>
      <c r="M28" s="80">
        <f>SUM(M26:M27)</f>
        <v>5780</v>
      </c>
      <c r="N28" s="80"/>
      <c r="O28" s="80"/>
      <c r="P28" s="80"/>
      <c r="Q28" s="80">
        <f>SUM(Q26:Q27)</f>
        <v>-23554</v>
      </c>
      <c r="R28" s="80"/>
      <c r="S28" s="80"/>
      <c r="T28" s="80"/>
      <c r="U28" s="80">
        <f>SUM(U26:U27)</f>
        <v>1477</v>
      </c>
      <c r="V28" s="80"/>
      <c r="W28" s="80"/>
      <c r="X28" s="80"/>
    </row>
    <row r="29" spans="1:24" ht="15.75">
      <c r="A29" s="14"/>
      <c r="B29" s="12" t="s">
        <v>18</v>
      </c>
      <c r="C29" s="88" t="s">
        <v>19</v>
      </c>
      <c r="D29" s="88"/>
      <c r="E29" s="88"/>
      <c r="F29" s="89"/>
      <c r="G29" s="89"/>
      <c r="H29" s="89"/>
      <c r="I29" s="80">
        <f>2099-447</f>
        <v>1652</v>
      </c>
      <c r="J29" s="80"/>
      <c r="K29" s="80"/>
      <c r="L29" s="80"/>
      <c r="M29" s="80">
        <v>-228</v>
      </c>
      <c r="N29" s="80"/>
      <c r="O29" s="80"/>
      <c r="P29" s="80"/>
      <c r="Q29" s="80">
        <v>2099</v>
      </c>
      <c r="R29" s="80"/>
      <c r="S29" s="80"/>
      <c r="T29" s="80"/>
      <c r="U29" s="80">
        <v>-112</v>
      </c>
      <c r="V29" s="80"/>
      <c r="W29" s="80"/>
      <c r="X29" s="80"/>
    </row>
    <row r="30" spans="1:24" ht="26.25" customHeight="1">
      <c r="A30" s="14" t="s">
        <v>75</v>
      </c>
      <c r="B30" s="12"/>
      <c r="C30" s="88" t="s">
        <v>52</v>
      </c>
      <c r="D30" s="88"/>
      <c r="E30" s="88"/>
      <c r="F30" s="89"/>
      <c r="G30" s="89"/>
      <c r="H30" s="89"/>
      <c r="I30" s="80">
        <v>0</v>
      </c>
      <c r="J30" s="80"/>
      <c r="K30" s="80"/>
      <c r="L30" s="80"/>
      <c r="M30" s="80">
        <v>0</v>
      </c>
      <c r="N30" s="80"/>
      <c r="O30" s="80"/>
      <c r="P30" s="80"/>
      <c r="Q30" s="80">
        <v>0</v>
      </c>
      <c r="R30" s="80"/>
      <c r="S30" s="80"/>
      <c r="T30" s="80"/>
      <c r="U30" s="80">
        <v>0</v>
      </c>
      <c r="V30" s="80"/>
      <c r="W30" s="80"/>
      <c r="X30" s="80"/>
    </row>
    <row r="31" spans="1:24" ht="45" customHeight="1">
      <c r="A31" s="14" t="s">
        <v>20</v>
      </c>
      <c r="B31" s="12"/>
      <c r="C31" s="89" t="s">
        <v>76</v>
      </c>
      <c r="D31" s="89"/>
      <c r="E31" s="89"/>
      <c r="F31" s="89"/>
      <c r="G31" s="89"/>
      <c r="H31" s="89"/>
      <c r="I31" s="80">
        <f>SUM(I28:I30)</f>
        <v>702</v>
      </c>
      <c r="J31" s="80"/>
      <c r="K31" s="80"/>
      <c r="L31" s="80"/>
      <c r="M31" s="80">
        <f>SUM(M28:M30)</f>
        <v>5552</v>
      </c>
      <c r="N31" s="80"/>
      <c r="O31" s="80"/>
      <c r="P31" s="80"/>
      <c r="Q31" s="80">
        <f>SUM(Q28:Q30)</f>
        <v>-21455</v>
      </c>
      <c r="R31" s="80"/>
      <c r="S31" s="80"/>
      <c r="T31" s="80"/>
      <c r="U31" s="80">
        <f>SUM(U28:U30)</f>
        <v>1365</v>
      </c>
      <c r="V31" s="80"/>
      <c r="W31" s="80"/>
      <c r="X31" s="80"/>
    </row>
    <row r="32" spans="1:24" ht="15.75">
      <c r="A32" s="14" t="s">
        <v>53</v>
      </c>
      <c r="B32" s="12" t="s">
        <v>17</v>
      </c>
      <c r="C32" s="89" t="s">
        <v>54</v>
      </c>
      <c r="D32" s="89"/>
      <c r="E32" s="89"/>
      <c r="F32" s="89"/>
      <c r="G32" s="89"/>
      <c r="H32" s="89"/>
      <c r="I32" s="80">
        <v>0</v>
      </c>
      <c r="J32" s="80"/>
      <c r="K32" s="80"/>
      <c r="L32" s="80"/>
      <c r="M32" s="80">
        <v>0</v>
      </c>
      <c r="N32" s="80"/>
      <c r="O32" s="80"/>
      <c r="P32" s="80"/>
      <c r="Q32" s="80">
        <v>0</v>
      </c>
      <c r="R32" s="80"/>
      <c r="S32" s="80"/>
      <c r="T32" s="80"/>
      <c r="U32" s="80">
        <v>0</v>
      </c>
      <c r="V32" s="80"/>
      <c r="W32" s="80"/>
      <c r="X32" s="80"/>
    </row>
    <row r="33" spans="1:24" ht="27" customHeight="1">
      <c r="A33" s="11"/>
      <c r="B33" s="12" t="s">
        <v>18</v>
      </c>
      <c r="C33" s="88" t="s">
        <v>19</v>
      </c>
      <c r="D33" s="88"/>
      <c r="E33" s="88"/>
      <c r="F33" s="89"/>
      <c r="G33" s="89"/>
      <c r="H33" s="89"/>
      <c r="I33" s="80">
        <v>0</v>
      </c>
      <c r="J33" s="80"/>
      <c r="K33" s="80"/>
      <c r="L33" s="80"/>
      <c r="M33" s="80">
        <v>0</v>
      </c>
      <c r="N33" s="80"/>
      <c r="O33" s="80"/>
      <c r="P33" s="80"/>
      <c r="Q33" s="80">
        <v>0</v>
      </c>
      <c r="R33" s="80"/>
      <c r="S33" s="80"/>
      <c r="T33" s="80"/>
      <c r="U33" s="80">
        <v>0</v>
      </c>
      <c r="V33" s="80"/>
      <c r="W33" s="80"/>
      <c r="X33" s="80"/>
    </row>
    <row r="34" spans="1:24" ht="26.25" customHeight="1">
      <c r="A34" s="11"/>
      <c r="B34" s="12" t="s">
        <v>55</v>
      </c>
      <c r="C34" s="88" t="s">
        <v>21</v>
      </c>
      <c r="D34" s="88"/>
      <c r="E34" s="88"/>
      <c r="F34" s="89"/>
      <c r="G34" s="89"/>
      <c r="H34" s="89"/>
      <c r="I34" s="80">
        <v>0</v>
      </c>
      <c r="J34" s="80"/>
      <c r="K34" s="80"/>
      <c r="L34" s="80"/>
      <c r="M34" s="80">
        <v>0</v>
      </c>
      <c r="N34" s="80"/>
      <c r="O34" s="80"/>
      <c r="P34" s="80"/>
      <c r="Q34" s="80">
        <v>0</v>
      </c>
      <c r="R34" s="80"/>
      <c r="S34" s="80"/>
      <c r="T34" s="80"/>
      <c r="U34" s="80">
        <v>0</v>
      </c>
      <c r="V34" s="80"/>
      <c r="W34" s="80"/>
      <c r="X34" s="80"/>
    </row>
    <row r="35" spans="1:24" ht="25.5" customHeight="1">
      <c r="A35" s="14" t="s">
        <v>56</v>
      </c>
      <c r="B35" s="12"/>
      <c r="C35" s="88" t="s">
        <v>57</v>
      </c>
      <c r="D35" s="88"/>
      <c r="E35" s="88"/>
      <c r="F35" s="89"/>
      <c r="G35" s="89"/>
      <c r="H35" s="89"/>
      <c r="I35" s="80">
        <f>I31</f>
        <v>702</v>
      </c>
      <c r="J35" s="80"/>
      <c r="K35" s="80"/>
      <c r="L35" s="80"/>
      <c r="M35" s="80">
        <f>M31</f>
        <v>5552</v>
      </c>
      <c r="N35" s="80"/>
      <c r="O35" s="80"/>
      <c r="P35" s="80"/>
      <c r="Q35" s="80">
        <f>Q31</f>
        <v>-21455</v>
      </c>
      <c r="R35" s="80"/>
      <c r="S35" s="80"/>
      <c r="T35" s="80"/>
      <c r="U35" s="80">
        <f>U31</f>
        <v>1365</v>
      </c>
      <c r="V35" s="80"/>
      <c r="W35" s="80"/>
      <c r="X35" s="80"/>
    </row>
    <row r="36" spans="1:24" ht="52.5" customHeight="1">
      <c r="A36" s="27">
        <v>3</v>
      </c>
      <c r="B36" s="12"/>
      <c r="C36" s="88" t="s">
        <v>58</v>
      </c>
      <c r="D36" s="88"/>
      <c r="E36" s="88"/>
      <c r="F36" s="89"/>
      <c r="G36" s="89"/>
      <c r="H36" s="89"/>
      <c r="I36" s="80">
        <v>0</v>
      </c>
      <c r="J36" s="80"/>
      <c r="K36" s="80"/>
      <c r="L36" s="80"/>
      <c r="M36" s="80">
        <v>0</v>
      </c>
      <c r="N36" s="80"/>
      <c r="O36" s="80"/>
      <c r="P36" s="80"/>
      <c r="Q36" s="80">
        <v>0</v>
      </c>
      <c r="R36" s="80"/>
      <c r="S36" s="80"/>
      <c r="T36" s="80"/>
      <c r="U36" s="80">
        <v>0</v>
      </c>
      <c r="V36" s="80"/>
      <c r="W36" s="80"/>
      <c r="X36" s="80"/>
    </row>
    <row r="37" spans="1:24" ht="27" customHeight="1">
      <c r="A37" s="11"/>
      <c r="B37" s="12" t="s">
        <v>12</v>
      </c>
      <c r="C37" s="88" t="s">
        <v>82</v>
      </c>
      <c r="D37" s="88"/>
      <c r="E37" s="88"/>
      <c r="F37" s="89"/>
      <c r="G37" s="89"/>
      <c r="H37" s="89"/>
      <c r="I37" s="83">
        <v>0.59</v>
      </c>
      <c r="J37" s="84"/>
      <c r="K37" s="84"/>
      <c r="L37" s="85"/>
      <c r="M37" s="52">
        <v>4.6</v>
      </c>
      <c r="N37" s="52"/>
      <c r="O37" s="52"/>
      <c r="P37" s="52"/>
      <c r="Q37" s="83">
        <v>-17.88</v>
      </c>
      <c r="R37" s="84"/>
      <c r="S37" s="84"/>
      <c r="T37" s="85"/>
      <c r="U37" s="82">
        <v>1.1</v>
      </c>
      <c r="V37" s="52"/>
      <c r="W37" s="52"/>
      <c r="X37" s="52"/>
    </row>
    <row r="38" spans="1:24" ht="26.25" customHeight="1">
      <c r="A38" s="27">
        <v>4</v>
      </c>
      <c r="B38" s="12" t="s">
        <v>12</v>
      </c>
      <c r="C38" s="86" t="s">
        <v>78</v>
      </c>
      <c r="D38" s="56"/>
      <c r="E38" s="56"/>
      <c r="F38" s="56"/>
      <c r="G38" s="56"/>
      <c r="H38" s="87"/>
      <c r="I38" s="53"/>
      <c r="J38" s="54"/>
      <c r="K38" s="54"/>
      <c r="L38" s="55"/>
      <c r="M38" s="53"/>
      <c r="N38" s="54"/>
      <c r="O38" s="54"/>
      <c r="P38" s="55"/>
      <c r="Q38" s="53"/>
      <c r="R38" s="54"/>
      <c r="S38" s="54"/>
      <c r="T38" s="55"/>
      <c r="U38" s="80"/>
      <c r="V38" s="80"/>
      <c r="W38" s="80"/>
      <c r="X38" s="80"/>
    </row>
    <row r="39" spans="1:24" ht="26.25" customHeight="1">
      <c r="A39" s="11"/>
      <c r="B39" s="12" t="s">
        <v>1</v>
      </c>
      <c r="C39" s="86" t="s">
        <v>79</v>
      </c>
      <c r="D39" s="56"/>
      <c r="E39" s="56"/>
      <c r="F39" s="56"/>
      <c r="G39" s="56"/>
      <c r="H39" s="87"/>
      <c r="I39" s="53"/>
      <c r="J39" s="54"/>
      <c r="K39" s="54"/>
      <c r="L39" s="55"/>
      <c r="M39" s="53"/>
      <c r="N39" s="54"/>
      <c r="O39" s="54"/>
      <c r="P39" s="55"/>
      <c r="Q39" s="53"/>
      <c r="R39" s="54"/>
      <c r="S39" s="54"/>
      <c r="T39" s="55"/>
      <c r="U39" s="80"/>
      <c r="V39" s="80"/>
      <c r="W39" s="80"/>
      <c r="X39" s="80"/>
    </row>
    <row r="40" spans="1:24" ht="8.25" customHeight="1">
      <c r="A40" s="11"/>
      <c r="B40" s="12"/>
      <c r="C40" s="88"/>
      <c r="D40" s="88"/>
      <c r="E40" s="88"/>
      <c r="F40" s="89"/>
      <c r="G40" s="89"/>
      <c r="H40" s="89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</row>
    <row r="41" spans="1:24" ht="12.75" customHeight="1">
      <c r="A41" s="90"/>
      <c r="B41" s="91"/>
      <c r="C41" s="91"/>
      <c r="D41" s="91"/>
      <c r="E41" s="91"/>
      <c r="F41" s="91"/>
      <c r="G41" s="91"/>
      <c r="H41" s="92"/>
      <c r="I41" s="97" t="s">
        <v>81</v>
      </c>
      <c r="J41" s="98"/>
      <c r="K41" s="98"/>
      <c r="L41" s="98"/>
      <c r="M41" s="98"/>
      <c r="N41" s="98"/>
      <c r="O41" s="98"/>
      <c r="P41" s="99"/>
      <c r="Q41" s="97" t="s">
        <v>80</v>
      </c>
      <c r="R41" s="98"/>
      <c r="S41" s="98"/>
      <c r="T41" s="98"/>
      <c r="U41" s="98"/>
      <c r="V41" s="98"/>
      <c r="W41" s="98"/>
      <c r="X41" s="99"/>
    </row>
    <row r="42" spans="1:24" ht="12.75">
      <c r="A42" s="93"/>
      <c r="B42" s="94"/>
      <c r="C42" s="94"/>
      <c r="D42" s="94"/>
      <c r="E42" s="94"/>
      <c r="F42" s="94"/>
      <c r="G42" s="94"/>
      <c r="H42" s="95"/>
      <c r="I42" s="100"/>
      <c r="J42" s="101"/>
      <c r="K42" s="101"/>
      <c r="L42" s="101"/>
      <c r="M42" s="101"/>
      <c r="N42" s="101"/>
      <c r="O42" s="101"/>
      <c r="P42" s="102"/>
      <c r="Q42" s="100"/>
      <c r="R42" s="101"/>
      <c r="S42" s="101"/>
      <c r="T42" s="101"/>
      <c r="U42" s="101"/>
      <c r="V42" s="101"/>
      <c r="W42" s="101"/>
      <c r="X42" s="102"/>
    </row>
    <row r="43" spans="1:24" ht="26.25" customHeight="1">
      <c r="A43" s="27">
        <v>5</v>
      </c>
      <c r="B43" s="12"/>
      <c r="C43" s="86" t="s">
        <v>22</v>
      </c>
      <c r="D43" s="56"/>
      <c r="E43" s="56"/>
      <c r="F43" s="56"/>
      <c r="G43" s="56"/>
      <c r="H43" s="87"/>
      <c r="I43" s="96">
        <v>1.47</v>
      </c>
      <c r="J43" s="84"/>
      <c r="K43" s="84"/>
      <c r="L43" s="84"/>
      <c r="M43" s="84"/>
      <c r="N43" s="84"/>
      <c r="O43" s="84"/>
      <c r="P43" s="85"/>
      <c r="Q43" s="96">
        <v>1.64</v>
      </c>
      <c r="R43" s="84"/>
      <c r="S43" s="84"/>
      <c r="T43" s="84"/>
      <c r="U43" s="84"/>
      <c r="V43" s="84"/>
      <c r="W43" s="84"/>
      <c r="X43" s="85"/>
    </row>
    <row r="44" spans="1:24" ht="15.75" customHeight="1">
      <c r="A44" s="11"/>
      <c r="B44" s="12"/>
      <c r="C44" s="86"/>
      <c r="D44" s="56"/>
      <c r="E44" s="56"/>
      <c r="F44" s="56"/>
      <c r="G44" s="56"/>
      <c r="H44" s="87"/>
      <c r="I44" s="53"/>
      <c r="J44" s="54"/>
      <c r="K44" s="54"/>
      <c r="L44" s="55"/>
      <c r="M44" s="53"/>
      <c r="N44" s="54"/>
      <c r="O44" s="54"/>
      <c r="P44" s="55"/>
      <c r="Q44" s="53"/>
      <c r="R44" s="54"/>
      <c r="S44" s="54"/>
      <c r="T44" s="55"/>
      <c r="U44" s="53"/>
      <c r="V44" s="54"/>
      <c r="W44" s="54"/>
      <c r="X44" s="55"/>
    </row>
    <row r="45" ht="12.75">
      <c r="B45" s="2"/>
    </row>
  </sheetData>
  <mergeCells count="152">
    <mergeCell ref="A41:H42"/>
    <mergeCell ref="I43:P43"/>
    <mergeCell ref="Q43:X43"/>
    <mergeCell ref="I41:P42"/>
    <mergeCell ref="Q41:X42"/>
    <mergeCell ref="C43:H43"/>
    <mergeCell ref="U44:X44"/>
    <mergeCell ref="C44:H44"/>
    <mergeCell ref="I44:L44"/>
    <mergeCell ref="M44:P44"/>
    <mergeCell ref="Q44:T44"/>
    <mergeCell ref="U39:X39"/>
    <mergeCell ref="C40:H40"/>
    <mergeCell ref="I40:L40"/>
    <mergeCell ref="M40:P40"/>
    <mergeCell ref="Q40:T40"/>
    <mergeCell ref="U40:X40"/>
    <mergeCell ref="C39:H39"/>
    <mergeCell ref="I39:L39"/>
    <mergeCell ref="M39:P39"/>
    <mergeCell ref="Q39:T39"/>
    <mergeCell ref="U24:X24"/>
    <mergeCell ref="C25:H25"/>
    <mergeCell ref="C27:H27"/>
    <mergeCell ref="M25:P25"/>
    <mergeCell ref="Q25:T25"/>
    <mergeCell ref="U25:X25"/>
    <mergeCell ref="U26:X26"/>
    <mergeCell ref="U27:X27"/>
    <mergeCell ref="I24:L24"/>
    <mergeCell ref="M24:P24"/>
    <mergeCell ref="U29:X29"/>
    <mergeCell ref="I28:L28"/>
    <mergeCell ref="M28:P28"/>
    <mergeCell ref="Q28:T28"/>
    <mergeCell ref="M29:P29"/>
    <mergeCell ref="U28:X28"/>
    <mergeCell ref="Q29:T29"/>
    <mergeCell ref="I29:L29"/>
    <mergeCell ref="C26:H26"/>
    <mergeCell ref="I26:L26"/>
    <mergeCell ref="C28:H28"/>
    <mergeCell ref="C24:H24"/>
    <mergeCell ref="I27:L27"/>
    <mergeCell ref="I25:L25"/>
    <mergeCell ref="I33:L33"/>
    <mergeCell ref="M33:P33"/>
    <mergeCell ref="C35:H35"/>
    <mergeCell ref="U30:X30"/>
    <mergeCell ref="C31:H31"/>
    <mergeCell ref="I31:L31"/>
    <mergeCell ref="M31:P31"/>
    <mergeCell ref="Q31:T31"/>
    <mergeCell ref="U31:X31"/>
    <mergeCell ref="I30:L30"/>
    <mergeCell ref="C29:H29"/>
    <mergeCell ref="C34:H34"/>
    <mergeCell ref="M34:P34"/>
    <mergeCell ref="Q30:T30"/>
    <mergeCell ref="C33:H33"/>
    <mergeCell ref="C32:H32"/>
    <mergeCell ref="I32:L32"/>
    <mergeCell ref="M32:P32"/>
    <mergeCell ref="C30:H30"/>
    <mergeCell ref="M30:P30"/>
    <mergeCell ref="I34:L34"/>
    <mergeCell ref="I35:L35"/>
    <mergeCell ref="M35:P35"/>
    <mergeCell ref="C36:H36"/>
    <mergeCell ref="I36:L36"/>
    <mergeCell ref="M36:P36"/>
    <mergeCell ref="I37:L37"/>
    <mergeCell ref="M37:P37"/>
    <mergeCell ref="Q37:T37"/>
    <mergeCell ref="C38:H38"/>
    <mergeCell ref="I38:L38"/>
    <mergeCell ref="M38:P38"/>
    <mergeCell ref="C37:H37"/>
    <mergeCell ref="Q38:T38"/>
    <mergeCell ref="U38:X38"/>
    <mergeCell ref="Q36:T36"/>
    <mergeCell ref="U34:X34"/>
    <mergeCell ref="U35:X35"/>
    <mergeCell ref="U37:X37"/>
    <mergeCell ref="U33:X33"/>
    <mergeCell ref="U36:X36"/>
    <mergeCell ref="Q34:T34"/>
    <mergeCell ref="Q35:T35"/>
    <mergeCell ref="Q33:T33"/>
    <mergeCell ref="U11:X11"/>
    <mergeCell ref="I12:L12"/>
    <mergeCell ref="M12:P12"/>
    <mergeCell ref="U32:X32"/>
    <mergeCell ref="Q32:T32"/>
    <mergeCell ref="Q27:T27"/>
    <mergeCell ref="Q26:T26"/>
    <mergeCell ref="Q24:T24"/>
    <mergeCell ref="M26:P26"/>
    <mergeCell ref="M27:P27"/>
    <mergeCell ref="A10:H16"/>
    <mergeCell ref="I10:P10"/>
    <mergeCell ref="Q10:X10"/>
    <mergeCell ref="I11:L11"/>
    <mergeCell ref="M11:P11"/>
    <mergeCell ref="Q11:T11"/>
    <mergeCell ref="I15:L15"/>
    <mergeCell ref="M15:P15"/>
    <mergeCell ref="Q15:T15"/>
    <mergeCell ref="U15:X15"/>
    <mergeCell ref="Q12:T12"/>
    <mergeCell ref="U12:X12"/>
    <mergeCell ref="M13:P13"/>
    <mergeCell ref="U13:X13"/>
    <mergeCell ref="I16:L16"/>
    <mergeCell ref="M16:P16"/>
    <mergeCell ref="Q16:T16"/>
    <mergeCell ref="U16:X16"/>
    <mergeCell ref="U17:X17"/>
    <mergeCell ref="C18:H18"/>
    <mergeCell ref="I18:L18"/>
    <mergeCell ref="M18:P18"/>
    <mergeCell ref="Q18:T18"/>
    <mergeCell ref="U18:X18"/>
    <mergeCell ref="C17:H17"/>
    <mergeCell ref="I17:L17"/>
    <mergeCell ref="M17:P17"/>
    <mergeCell ref="Q17:T17"/>
    <mergeCell ref="U19:X19"/>
    <mergeCell ref="C20:H20"/>
    <mergeCell ref="I20:L20"/>
    <mergeCell ref="M20:P20"/>
    <mergeCell ref="Q20:T20"/>
    <mergeCell ref="U20:X20"/>
    <mergeCell ref="C19:H19"/>
    <mergeCell ref="I19:L19"/>
    <mergeCell ref="M19:P19"/>
    <mergeCell ref="Q19:T19"/>
    <mergeCell ref="U21:X21"/>
    <mergeCell ref="C22:H22"/>
    <mergeCell ref="I22:L22"/>
    <mergeCell ref="M22:P22"/>
    <mergeCell ref="Q22:T22"/>
    <mergeCell ref="U22:X22"/>
    <mergeCell ref="C21:H21"/>
    <mergeCell ref="I21:L21"/>
    <mergeCell ref="M21:P21"/>
    <mergeCell ref="Q21:T21"/>
    <mergeCell ref="U23:X23"/>
    <mergeCell ref="C23:H23"/>
    <mergeCell ref="I23:L23"/>
    <mergeCell ref="M23:P23"/>
    <mergeCell ref="Q23:T23"/>
  </mergeCells>
  <printOptions/>
  <pageMargins left="1.21" right="0.43" top="1.19" bottom="0.28" header="0.53" footer="0.28"/>
  <pageSetup horizontalDpi="360" verticalDpi="36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5"/>
  <sheetViews>
    <sheetView view="pageBreakPreview" zoomScale="60" workbookViewId="0" topLeftCell="A55">
      <selection activeCell="E69" sqref="E69"/>
    </sheetView>
  </sheetViews>
  <sheetFormatPr defaultColWidth="9.140625" defaultRowHeight="12.75"/>
  <cols>
    <col min="1" max="1" width="4.28125" style="1" customWidth="1"/>
    <col min="2" max="2" width="4.00390625" style="1" customWidth="1"/>
    <col min="3" max="3" width="46.7109375" style="1" customWidth="1"/>
    <col min="4" max="4" width="8.7109375" style="1" customWidth="1"/>
    <col min="5" max="5" width="14.421875" style="1" customWidth="1"/>
    <col min="6" max="6" width="9.140625" style="1" customWidth="1"/>
    <col min="7" max="7" width="3.00390625" style="1" customWidth="1"/>
    <col min="8" max="8" width="14.28125" style="1" customWidth="1"/>
    <col min="9" max="9" width="4.57421875" style="1" customWidth="1"/>
    <col min="10" max="16384" width="9.140625" style="1" customWidth="1"/>
  </cols>
  <sheetData>
    <row r="1" spans="1:9" ht="18.75">
      <c r="A1" s="104" t="s">
        <v>92</v>
      </c>
      <c r="B1" s="104"/>
      <c r="C1" s="104"/>
      <c r="D1" s="104"/>
      <c r="E1" s="104"/>
      <c r="F1" s="104"/>
      <c r="G1" s="104"/>
      <c r="H1" s="104"/>
      <c r="I1" s="104"/>
    </row>
    <row r="2" spans="1:11" s="3" customFormat="1" ht="18.75">
      <c r="A2" s="10"/>
      <c r="B2" s="10"/>
      <c r="C2" s="105" t="s">
        <v>94</v>
      </c>
      <c r="D2" s="105"/>
      <c r="E2" s="105"/>
      <c r="F2" s="105"/>
      <c r="G2" s="105"/>
      <c r="H2" s="105"/>
      <c r="I2" s="105"/>
      <c r="J2" s="105"/>
      <c r="K2" s="105"/>
    </row>
    <row r="3" spans="1:10" ht="18.75">
      <c r="A3" s="15"/>
      <c r="B3" s="104" t="s">
        <v>91</v>
      </c>
      <c r="C3" s="104"/>
      <c r="D3" s="104"/>
      <c r="E3" s="104"/>
      <c r="F3" s="104"/>
      <c r="G3" s="104"/>
      <c r="H3" s="104"/>
      <c r="I3" s="104"/>
      <c r="J3" s="104"/>
    </row>
    <row r="4" spans="1:9" ht="15.75">
      <c r="A4" s="17"/>
      <c r="B4" s="17"/>
      <c r="C4" s="17"/>
      <c r="D4" s="17"/>
      <c r="E4" s="16" t="s">
        <v>34</v>
      </c>
      <c r="F4" s="16"/>
      <c r="G4" s="103" t="s">
        <v>39</v>
      </c>
      <c r="H4" s="103"/>
      <c r="I4" s="103"/>
    </row>
    <row r="5" spans="1:9" ht="15.75">
      <c r="A5" s="17"/>
      <c r="B5" s="17"/>
      <c r="C5" s="17"/>
      <c r="D5" s="17"/>
      <c r="E5" s="16" t="s">
        <v>33</v>
      </c>
      <c r="F5" s="16"/>
      <c r="G5" s="103" t="s">
        <v>36</v>
      </c>
      <c r="H5" s="103"/>
      <c r="I5" s="103"/>
    </row>
    <row r="6" spans="1:9" ht="15.75">
      <c r="A6" s="17"/>
      <c r="B6" s="17"/>
      <c r="C6" s="17"/>
      <c r="D6" s="17"/>
      <c r="E6" s="16" t="s">
        <v>7</v>
      </c>
      <c r="F6" s="16"/>
      <c r="G6" s="103" t="s">
        <v>37</v>
      </c>
      <c r="H6" s="103"/>
      <c r="I6" s="103"/>
    </row>
    <row r="7" spans="1:9" ht="15.75">
      <c r="A7" s="17"/>
      <c r="B7" s="17"/>
      <c r="C7" s="17"/>
      <c r="D7" s="17"/>
      <c r="E7" s="16"/>
      <c r="F7" s="16"/>
      <c r="G7" s="103" t="s">
        <v>38</v>
      </c>
      <c r="H7" s="103"/>
      <c r="I7" s="103"/>
    </row>
    <row r="8" spans="5:8" s="3" customFormat="1" ht="11.25">
      <c r="E8" s="18"/>
      <c r="F8" s="18"/>
      <c r="G8" s="18"/>
      <c r="H8" s="18"/>
    </row>
    <row r="9" spans="1:8" ht="15.75">
      <c r="A9" s="17"/>
      <c r="B9" s="17"/>
      <c r="C9" s="17"/>
      <c r="D9" s="17"/>
      <c r="E9" s="49" t="s">
        <v>101</v>
      </c>
      <c r="F9" s="19"/>
      <c r="G9" s="19"/>
      <c r="H9" s="19" t="s">
        <v>90</v>
      </c>
    </row>
    <row r="10" spans="1:8" ht="15.75">
      <c r="A10" s="17"/>
      <c r="B10" s="17"/>
      <c r="C10" s="17"/>
      <c r="D10" s="17"/>
      <c r="E10" s="16" t="s">
        <v>35</v>
      </c>
      <c r="F10" s="16"/>
      <c r="G10" s="16"/>
      <c r="H10" s="16" t="s">
        <v>35</v>
      </c>
    </row>
    <row r="11" spans="5:8" s="3" customFormat="1" ht="11.25">
      <c r="E11" s="18"/>
      <c r="F11" s="18"/>
      <c r="G11" s="18"/>
      <c r="H11" s="18"/>
    </row>
    <row r="12" spans="1:8" ht="15.75">
      <c r="A12" s="20">
        <v>1</v>
      </c>
      <c r="B12" s="17" t="s">
        <v>59</v>
      </c>
      <c r="C12" s="17"/>
      <c r="D12" s="17"/>
      <c r="E12" s="21">
        <v>14838</v>
      </c>
      <c r="F12" s="21"/>
      <c r="G12" s="21"/>
      <c r="H12" s="21">
        <v>15348</v>
      </c>
    </row>
    <row r="13" spans="1:8" s="3" customFormat="1" ht="11.25">
      <c r="A13" s="4"/>
      <c r="E13" s="22"/>
      <c r="F13" s="22"/>
      <c r="G13" s="22"/>
      <c r="H13" s="22"/>
    </row>
    <row r="14" spans="1:8" ht="15.75">
      <c r="A14" s="20">
        <v>2</v>
      </c>
      <c r="B14" s="17" t="s">
        <v>60</v>
      </c>
      <c r="C14" s="17"/>
      <c r="D14" s="17"/>
      <c r="E14" s="35">
        <v>34572</v>
      </c>
      <c r="F14" s="21"/>
      <c r="G14" s="21"/>
      <c r="H14" s="21">
        <v>35096</v>
      </c>
    </row>
    <row r="15" spans="1:8" s="3" customFormat="1" ht="11.25">
      <c r="A15" s="4"/>
      <c r="E15" s="36"/>
      <c r="F15" s="22"/>
      <c r="G15" s="22"/>
      <c r="H15" s="22"/>
    </row>
    <row r="16" spans="1:8" ht="15.75">
      <c r="A16" s="20">
        <v>3</v>
      </c>
      <c r="B16" s="17" t="s">
        <v>61</v>
      </c>
      <c r="C16" s="17"/>
      <c r="D16" s="17"/>
      <c r="E16" s="37">
        <v>2570</v>
      </c>
      <c r="F16" s="24"/>
      <c r="G16" s="24"/>
      <c r="H16" s="24">
        <v>2570</v>
      </c>
    </row>
    <row r="17" spans="1:8" ht="15.75">
      <c r="A17" s="20"/>
      <c r="B17" s="17"/>
      <c r="C17" s="17"/>
      <c r="D17" s="17"/>
      <c r="E17" s="37"/>
      <c r="F17" s="24"/>
      <c r="G17" s="24"/>
      <c r="H17" s="24"/>
    </row>
    <row r="18" spans="1:8" ht="15.75">
      <c r="A18" s="20">
        <v>4</v>
      </c>
      <c r="B18" s="17" t="s">
        <v>62</v>
      </c>
      <c r="C18" s="17"/>
      <c r="D18" s="17"/>
      <c r="E18" s="24"/>
      <c r="F18" s="24"/>
      <c r="G18" s="24"/>
      <c r="H18" s="24"/>
    </row>
    <row r="19" spans="1:8" ht="15.75">
      <c r="A19" s="20"/>
      <c r="B19" s="17"/>
      <c r="C19" s="17"/>
      <c r="D19" s="17"/>
      <c r="E19" s="24"/>
      <c r="F19" s="24"/>
      <c r="G19" s="24"/>
      <c r="H19" s="24"/>
    </row>
    <row r="20" spans="1:8" ht="15.75">
      <c r="A20" s="20">
        <v>5</v>
      </c>
      <c r="B20" s="17" t="s">
        <v>83</v>
      </c>
      <c r="C20" s="17"/>
      <c r="D20" s="17"/>
      <c r="E20" s="24">
        <v>310838</v>
      </c>
      <c r="F20" s="24"/>
      <c r="G20" s="24"/>
      <c r="H20" s="24">
        <v>314867</v>
      </c>
    </row>
    <row r="21" spans="1:8" ht="15.75">
      <c r="A21" s="20"/>
      <c r="B21" s="17"/>
      <c r="C21" s="17"/>
      <c r="D21" s="17"/>
      <c r="E21" s="24"/>
      <c r="F21" s="24"/>
      <c r="G21" s="24"/>
      <c r="H21" s="24"/>
    </row>
    <row r="22" spans="1:8" ht="15.75">
      <c r="A22" s="20">
        <v>6</v>
      </c>
      <c r="B22" s="17" t="s">
        <v>104</v>
      </c>
      <c r="C22" s="17"/>
      <c r="D22" s="17"/>
      <c r="E22" s="24">
        <v>192</v>
      </c>
      <c r="F22" s="24"/>
      <c r="G22" s="24"/>
      <c r="H22" s="24">
        <v>309</v>
      </c>
    </row>
    <row r="23" spans="1:8" ht="15.75">
      <c r="A23" s="20"/>
      <c r="B23" s="17"/>
      <c r="C23" s="17"/>
      <c r="D23" s="17"/>
      <c r="E23" s="24"/>
      <c r="F23" s="24"/>
      <c r="G23" s="24"/>
      <c r="H23" s="24"/>
    </row>
    <row r="24" spans="1:8" ht="15.75">
      <c r="A24" s="26">
        <v>7</v>
      </c>
      <c r="B24" s="17" t="s">
        <v>63</v>
      </c>
      <c r="C24" s="17"/>
      <c r="D24" s="17"/>
      <c r="E24" s="21"/>
      <c r="F24" s="21"/>
      <c r="G24" s="21"/>
      <c r="H24" s="21"/>
    </row>
    <row r="25" spans="1:8" s="3" customFormat="1" ht="11.25">
      <c r="A25" s="4"/>
      <c r="E25" s="22"/>
      <c r="F25" s="22"/>
      <c r="G25" s="22"/>
      <c r="H25" s="22"/>
    </row>
    <row r="26" spans="1:8" ht="15.75">
      <c r="A26" s="20">
        <v>8</v>
      </c>
      <c r="B26" s="17" t="s">
        <v>23</v>
      </c>
      <c r="C26" s="17"/>
      <c r="D26" s="17"/>
      <c r="E26" s="21"/>
      <c r="F26" s="21"/>
      <c r="G26" s="21"/>
      <c r="H26" s="21"/>
    </row>
    <row r="27" spans="1:8" s="3" customFormat="1" ht="11.25">
      <c r="A27" s="4"/>
      <c r="E27" s="22"/>
      <c r="F27" s="22"/>
      <c r="G27" s="22"/>
      <c r="H27" s="22"/>
    </row>
    <row r="28" spans="1:8" ht="15.75">
      <c r="A28" s="20"/>
      <c r="B28" s="17"/>
      <c r="C28" s="23" t="s">
        <v>64</v>
      </c>
      <c r="D28" s="17"/>
      <c r="E28" s="21">
        <v>160</v>
      </c>
      <c r="F28" s="21"/>
      <c r="G28" s="21"/>
      <c r="H28" s="21">
        <v>314</v>
      </c>
    </row>
    <row r="29" spans="1:8" ht="15.75">
      <c r="A29" s="20"/>
      <c r="B29" s="17"/>
      <c r="C29" s="23" t="s">
        <v>65</v>
      </c>
      <c r="D29" s="17"/>
      <c r="E29" s="21">
        <v>42403</v>
      </c>
      <c r="F29" s="21"/>
      <c r="G29" s="21"/>
      <c r="H29" s="21">
        <v>43629</v>
      </c>
    </row>
    <row r="30" spans="1:8" ht="15.75">
      <c r="A30" s="20"/>
      <c r="B30" s="17"/>
      <c r="C30" s="23" t="s">
        <v>83</v>
      </c>
      <c r="D30" s="17"/>
      <c r="E30" s="21">
        <v>64696</v>
      </c>
      <c r="F30" s="21"/>
      <c r="G30" s="21"/>
      <c r="H30" s="21">
        <v>57254</v>
      </c>
    </row>
    <row r="31" spans="1:8" ht="15.75">
      <c r="A31" s="20"/>
      <c r="B31" s="17"/>
      <c r="C31" s="23" t="s">
        <v>66</v>
      </c>
      <c r="D31" s="17"/>
      <c r="E31" s="31">
        <v>50</v>
      </c>
      <c r="F31" s="21"/>
      <c r="G31" s="21"/>
      <c r="H31" s="31">
        <v>50</v>
      </c>
    </row>
    <row r="32" spans="1:8" ht="15.75">
      <c r="A32" s="20"/>
      <c r="B32" s="17"/>
      <c r="C32" s="23" t="s">
        <v>85</v>
      </c>
      <c r="D32" s="17"/>
      <c r="E32" s="24">
        <v>18423</v>
      </c>
      <c r="F32" s="24"/>
      <c r="G32" s="24"/>
      <c r="H32" s="24">
        <v>32270</v>
      </c>
    </row>
    <row r="33" spans="1:8" ht="15.75">
      <c r="A33" s="20"/>
      <c r="B33" s="17"/>
      <c r="C33" s="23" t="s">
        <v>84</v>
      </c>
      <c r="D33" s="17"/>
      <c r="E33" s="28">
        <v>34494</v>
      </c>
      <c r="F33" s="24"/>
      <c r="G33" s="24"/>
      <c r="H33" s="28">
        <v>20357</v>
      </c>
    </row>
    <row r="34" spans="1:8" ht="15.75">
      <c r="A34" s="20"/>
      <c r="B34" s="17"/>
      <c r="C34" s="17"/>
      <c r="D34" s="17"/>
      <c r="E34" s="38">
        <f>SUM(E28:E33)</f>
        <v>160226</v>
      </c>
      <c r="F34" s="21"/>
      <c r="G34" s="21"/>
      <c r="H34" s="38">
        <f>SUM(H28:H33)</f>
        <v>153874</v>
      </c>
    </row>
    <row r="35" spans="1:8" s="3" customFormat="1" ht="11.25">
      <c r="A35" s="4"/>
      <c r="E35" s="22"/>
      <c r="F35" s="22"/>
      <c r="G35" s="22"/>
      <c r="H35" s="22"/>
    </row>
    <row r="36" spans="1:8" ht="15.75">
      <c r="A36" s="20">
        <v>9</v>
      </c>
      <c r="B36" s="17" t="s">
        <v>24</v>
      </c>
      <c r="C36" s="17"/>
      <c r="D36" s="17"/>
      <c r="E36" s="21"/>
      <c r="F36" s="21"/>
      <c r="G36" s="21"/>
      <c r="H36" s="21"/>
    </row>
    <row r="37" spans="1:8" s="3" customFormat="1" ht="11.25">
      <c r="A37" s="4"/>
      <c r="E37" s="22"/>
      <c r="F37" s="22"/>
      <c r="G37" s="22"/>
      <c r="H37" s="22"/>
    </row>
    <row r="38" spans="1:8" ht="15.75">
      <c r="A38" s="20"/>
      <c r="B38" s="17"/>
      <c r="C38" s="23" t="s">
        <v>67</v>
      </c>
      <c r="D38" s="17"/>
      <c r="E38" s="21">
        <v>58908</v>
      </c>
      <c r="F38" s="21"/>
      <c r="G38" s="21"/>
      <c r="H38" s="21">
        <v>86543</v>
      </c>
    </row>
    <row r="39" spans="1:8" ht="15.75">
      <c r="A39" s="20"/>
      <c r="B39" s="17"/>
      <c r="C39" s="23" t="s">
        <v>68</v>
      </c>
      <c r="D39" s="17"/>
      <c r="E39" s="21">
        <v>95863</v>
      </c>
      <c r="F39" s="21"/>
      <c r="G39" s="21"/>
      <c r="H39" s="21">
        <v>73456</v>
      </c>
    </row>
    <row r="40" spans="1:8" ht="15.75">
      <c r="A40" s="20"/>
      <c r="B40" s="17"/>
      <c r="C40" s="23" t="s">
        <v>69</v>
      </c>
      <c r="D40" s="17"/>
      <c r="E40" s="21">
        <v>47409</v>
      </c>
      <c r="F40" s="21"/>
      <c r="G40" s="21"/>
      <c r="H40" s="21">
        <v>45255</v>
      </c>
    </row>
    <row r="41" spans="1:8" ht="15.75">
      <c r="A41" s="20"/>
      <c r="B41" s="17"/>
      <c r="C41" s="23" t="s">
        <v>70</v>
      </c>
      <c r="D41" s="17"/>
      <c r="E41" s="31">
        <v>21802</v>
      </c>
      <c r="F41" s="21"/>
      <c r="G41" s="21"/>
      <c r="H41" s="31">
        <v>20242</v>
      </c>
    </row>
    <row r="42" spans="1:8" ht="15.75">
      <c r="A42" s="20"/>
      <c r="B42" s="17"/>
      <c r="C42" s="23" t="s">
        <v>86</v>
      </c>
      <c r="D42" s="17"/>
      <c r="E42" s="31">
        <v>24</v>
      </c>
      <c r="F42" s="21"/>
      <c r="G42" s="21"/>
      <c r="H42" s="31">
        <v>410</v>
      </c>
    </row>
    <row r="43" spans="1:8" ht="15.75">
      <c r="A43" s="20"/>
      <c r="B43" s="17"/>
      <c r="C43" s="23" t="s">
        <v>87</v>
      </c>
      <c r="D43" s="17"/>
      <c r="E43" s="28">
        <v>60452</v>
      </c>
      <c r="F43" s="24"/>
      <c r="G43" s="24"/>
      <c r="H43" s="32">
        <v>54345</v>
      </c>
    </row>
    <row r="44" spans="1:8" ht="15.75">
      <c r="A44" s="20"/>
      <c r="B44" s="17"/>
      <c r="C44" s="17"/>
      <c r="D44" s="17"/>
      <c r="E44" s="38">
        <f>SUM(E38:E43)</f>
        <v>284458</v>
      </c>
      <c r="F44" s="21"/>
      <c r="G44" s="21"/>
      <c r="H44" s="38">
        <f>SUM(H38:H43)</f>
        <v>280251</v>
      </c>
    </row>
    <row r="45" spans="1:8" s="3" customFormat="1" ht="11.25">
      <c r="A45" s="4"/>
      <c r="E45" s="22"/>
      <c r="F45" s="22"/>
      <c r="G45" s="22"/>
      <c r="H45" s="22"/>
    </row>
    <row r="46" spans="1:8" ht="15.75">
      <c r="A46" s="20">
        <v>10</v>
      </c>
      <c r="B46" s="17" t="s">
        <v>25</v>
      </c>
      <c r="C46" s="17"/>
      <c r="D46" s="17"/>
      <c r="E46" s="21">
        <f>+E34-E44</f>
        <v>-124232</v>
      </c>
      <c r="F46" s="21"/>
      <c r="G46" s="21"/>
      <c r="H46" s="21">
        <f>+H34-H44</f>
        <v>-126377</v>
      </c>
    </row>
    <row r="47" spans="1:8" s="3" customFormat="1" ht="11.25">
      <c r="A47" s="4"/>
      <c r="E47" s="22"/>
      <c r="F47" s="22"/>
      <c r="G47" s="22"/>
      <c r="H47" s="22"/>
    </row>
    <row r="48" spans="1:8" s="3" customFormat="1" ht="12" thickBot="1">
      <c r="A48" s="4"/>
      <c r="E48" s="39"/>
      <c r="F48" s="22"/>
      <c r="G48" s="22"/>
      <c r="H48" s="39"/>
    </row>
    <row r="49" spans="1:8" s="17" customFormat="1" ht="15" customHeight="1" thickBot="1">
      <c r="A49" s="20"/>
      <c r="E49" s="40">
        <f>SUM(E12:E24)+E46</f>
        <v>238778</v>
      </c>
      <c r="F49" s="21"/>
      <c r="G49" s="21"/>
      <c r="H49" s="40">
        <f>SUM(H12:H24)+H46</f>
        <v>241813</v>
      </c>
    </row>
    <row r="50" spans="1:8" ht="15.75">
      <c r="A50" s="20">
        <v>11</v>
      </c>
      <c r="B50" s="17" t="s">
        <v>26</v>
      </c>
      <c r="C50" s="17"/>
      <c r="D50" s="17"/>
      <c r="E50" s="29"/>
      <c r="F50" s="21"/>
      <c r="G50" s="21"/>
      <c r="H50" s="29"/>
    </row>
    <row r="51" spans="1:8" s="3" customFormat="1" ht="11.25">
      <c r="A51" s="4"/>
      <c r="E51" s="22"/>
      <c r="F51" s="22"/>
      <c r="G51" s="22"/>
      <c r="H51" s="22"/>
    </row>
    <row r="52" spans="1:8" ht="15.75">
      <c r="A52" s="20"/>
      <c r="B52" s="17" t="s">
        <v>27</v>
      </c>
      <c r="C52" s="17"/>
      <c r="D52" s="17"/>
      <c r="E52" s="21">
        <v>120000</v>
      </c>
      <c r="F52" s="21"/>
      <c r="G52" s="21"/>
      <c r="H52" s="21">
        <v>120000</v>
      </c>
    </row>
    <row r="53" spans="1:8" ht="15.75">
      <c r="A53" s="20"/>
      <c r="B53" s="17" t="s">
        <v>28</v>
      </c>
      <c r="C53" s="17"/>
      <c r="D53" s="17"/>
      <c r="E53" s="21"/>
      <c r="F53" s="21"/>
      <c r="G53" s="21"/>
      <c r="H53" s="21"/>
    </row>
    <row r="54" spans="1:8" s="3" customFormat="1" ht="11.25">
      <c r="A54" s="4"/>
      <c r="E54" s="22"/>
      <c r="F54" s="22"/>
      <c r="G54" s="22"/>
      <c r="H54" s="22"/>
    </row>
    <row r="55" spans="1:8" ht="15.75">
      <c r="A55" s="20"/>
      <c r="B55" s="17"/>
      <c r="C55" s="23" t="s">
        <v>29</v>
      </c>
      <c r="D55" s="17"/>
      <c r="E55" s="21">
        <v>20915</v>
      </c>
      <c r="F55" s="21"/>
      <c r="G55" s="21"/>
      <c r="H55" s="21">
        <v>20915</v>
      </c>
    </row>
    <row r="56" spans="1:8" ht="15.75">
      <c r="A56" s="20"/>
      <c r="B56" s="17"/>
      <c r="C56" s="23" t="s">
        <v>88</v>
      </c>
      <c r="D56" s="17"/>
      <c r="E56" s="31">
        <v>7542</v>
      </c>
      <c r="F56" s="31"/>
      <c r="G56" s="31"/>
      <c r="H56" s="31">
        <v>7542</v>
      </c>
    </row>
    <row r="57" spans="1:8" ht="15.75">
      <c r="A57" s="20"/>
      <c r="B57" s="17"/>
      <c r="C57" s="23" t="s">
        <v>71</v>
      </c>
      <c r="D57" s="17"/>
      <c r="E57" s="31" t="s">
        <v>41</v>
      </c>
      <c r="F57" s="31"/>
      <c r="G57" s="31"/>
      <c r="H57" s="31" t="s">
        <v>41</v>
      </c>
    </row>
    <row r="58" spans="1:8" ht="15.75">
      <c r="A58" s="20"/>
      <c r="B58" s="17"/>
      <c r="C58" s="23" t="s">
        <v>72</v>
      </c>
      <c r="D58" s="17"/>
      <c r="E58" s="31" t="s">
        <v>41</v>
      </c>
      <c r="F58" s="31"/>
      <c r="G58" s="31"/>
      <c r="H58" s="31" t="s">
        <v>41</v>
      </c>
    </row>
    <row r="59" spans="1:8" ht="15.75">
      <c r="A59" s="20"/>
      <c r="B59" s="17"/>
      <c r="C59" s="23" t="s">
        <v>73</v>
      </c>
      <c r="D59" s="17"/>
      <c r="E59" s="21">
        <v>27648</v>
      </c>
      <c r="F59" s="21"/>
      <c r="G59" s="21"/>
      <c r="H59" s="21">
        <v>49102</v>
      </c>
    </row>
    <row r="60" spans="1:8" ht="15.75">
      <c r="A60" s="20"/>
      <c r="B60" s="17"/>
      <c r="C60" s="23" t="s">
        <v>77</v>
      </c>
      <c r="D60" s="17"/>
      <c r="E60" s="24">
        <v>0</v>
      </c>
      <c r="F60" s="24"/>
      <c r="G60" s="24"/>
      <c r="H60" s="24">
        <v>0</v>
      </c>
    </row>
    <row r="61" spans="1:8" ht="15.75">
      <c r="A61" s="20"/>
      <c r="B61" s="17"/>
      <c r="C61" s="17"/>
      <c r="D61" s="17"/>
      <c r="E61" s="30"/>
      <c r="F61" s="34"/>
      <c r="G61" s="24"/>
      <c r="H61" s="30"/>
    </row>
    <row r="62" spans="1:8" s="3" customFormat="1" ht="11.25">
      <c r="A62" s="4"/>
      <c r="E62" s="22"/>
      <c r="F62" s="22"/>
      <c r="G62" s="22"/>
      <c r="H62" s="22"/>
    </row>
    <row r="63" spans="1:8" ht="15.75">
      <c r="A63" s="20">
        <v>12</v>
      </c>
      <c r="B63" s="17" t="s">
        <v>30</v>
      </c>
      <c r="C63" s="17"/>
      <c r="D63" s="17"/>
      <c r="E63" s="43">
        <v>207</v>
      </c>
      <c r="F63" s="43"/>
      <c r="G63" s="43"/>
      <c r="H63" s="43">
        <v>2307</v>
      </c>
    </row>
    <row r="64" spans="1:8" s="3" customFormat="1" ht="11.25">
      <c r="A64" s="4"/>
      <c r="E64" s="36"/>
      <c r="F64" s="36"/>
      <c r="G64" s="36"/>
      <c r="H64" s="36"/>
    </row>
    <row r="65" spans="1:8" ht="15.75">
      <c r="A65" s="20">
        <v>13</v>
      </c>
      <c r="B65" s="17" t="s">
        <v>31</v>
      </c>
      <c r="C65" s="17"/>
      <c r="D65" s="17"/>
      <c r="E65" s="43">
        <v>4455</v>
      </c>
      <c r="F65" s="43"/>
      <c r="G65" s="43"/>
      <c r="H65" s="43">
        <v>20876</v>
      </c>
    </row>
    <row r="66" spans="1:8" s="3" customFormat="1" ht="11.25">
      <c r="A66" s="4"/>
      <c r="E66" s="36"/>
      <c r="F66" s="36"/>
      <c r="G66" s="36"/>
      <c r="H66" s="36"/>
    </row>
    <row r="67" spans="1:8" ht="15.75">
      <c r="A67" s="20">
        <v>14</v>
      </c>
      <c r="B67" s="17" t="s">
        <v>32</v>
      </c>
      <c r="C67" s="17"/>
      <c r="D67" s="17"/>
      <c r="E67" s="43">
        <v>58011</v>
      </c>
      <c r="F67" s="43"/>
      <c r="G67" s="43"/>
      <c r="H67" s="43">
        <v>21071</v>
      </c>
    </row>
    <row r="68" spans="1:8" s="3" customFormat="1" ht="11.25">
      <c r="A68" s="4"/>
      <c r="E68" s="44"/>
      <c r="F68" s="44"/>
      <c r="G68" s="44"/>
      <c r="H68" s="44"/>
    </row>
    <row r="69" spans="1:8" ht="15.75">
      <c r="A69" s="20">
        <v>15</v>
      </c>
      <c r="B69" s="17" t="s">
        <v>74</v>
      </c>
      <c r="C69" s="17"/>
      <c r="D69" s="17"/>
      <c r="E69" s="43"/>
      <c r="F69" s="45"/>
      <c r="G69" s="45"/>
      <c r="H69" s="33"/>
    </row>
    <row r="70" spans="5:8" s="3" customFormat="1" ht="12" thickBot="1">
      <c r="E70" s="46"/>
      <c r="F70" s="44"/>
      <c r="G70" s="44"/>
      <c r="H70" s="46"/>
    </row>
    <row r="71" spans="5:8" s="17" customFormat="1" ht="16.5" customHeight="1" thickBot="1">
      <c r="E71" s="41">
        <f>SUM(E52:E70)</f>
        <v>238778</v>
      </c>
      <c r="H71" s="41">
        <f>SUM(H52:H70)</f>
        <v>241813</v>
      </c>
    </row>
    <row r="72" spans="5:8" s="17" customFormat="1" ht="16.5" customHeight="1">
      <c r="E72" s="42"/>
      <c r="H72" s="42"/>
    </row>
    <row r="73" spans="1:8" ht="15.75">
      <c r="A73" s="20">
        <v>16</v>
      </c>
      <c r="B73" s="17" t="s">
        <v>22</v>
      </c>
      <c r="C73" s="17"/>
      <c r="D73" s="17"/>
      <c r="E73" s="25" t="s">
        <v>103</v>
      </c>
      <c r="F73" s="17"/>
      <c r="G73" s="17"/>
      <c r="H73" s="25" t="s">
        <v>89</v>
      </c>
    </row>
    <row r="74" spans="1:8" ht="15.75">
      <c r="A74" s="17"/>
      <c r="B74" s="17"/>
      <c r="C74" s="17"/>
      <c r="D74" s="17"/>
      <c r="E74" s="25"/>
      <c r="F74" s="17"/>
      <c r="G74" s="17"/>
      <c r="H74" s="25"/>
    </row>
    <row r="75" spans="1:8" ht="15.75">
      <c r="A75" s="17"/>
      <c r="B75" s="17"/>
      <c r="C75" s="17"/>
      <c r="D75" s="17"/>
      <c r="E75" s="17"/>
      <c r="F75" s="17"/>
      <c r="G75" s="17"/>
      <c r="H75" s="17"/>
    </row>
  </sheetData>
  <mergeCells count="7">
    <mergeCell ref="G7:I7"/>
    <mergeCell ref="A1:I1"/>
    <mergeCell ref="G4:I4"/>
    <mergeCell ref="G5:I5"/>
    <mergeCell ref="G6:I6"/>
    <mergeCell ref="C2:K2"/>
    <mergeCell ref="B3:J3"/>
  </mergeCells>
  <printOptions/>
  <pageMargins left="0.98" right="0.4" top="0.25" bottom="0.25" header="0.2" footer="0.28"/>
  <pageSetup horizontalDpi="360" verticalDpi="36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Capetronic (M) Corp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CMC</dc:creator>
  <cp:keywords/>
  <dc:description/>
  <cp:lastModifiedBy>TJ 2000</cp:lastModifiedBy>
  <cp:lastPrinted>2001-11-20T00:36:15Z</cp:lastPrinted>
  <dcterms:created xsi:type="dcterms:W3CDTF">1999-09-08T03:33:29Z</dcterms:created>
  <dcterms:modified xsi:type="dcterms:W3CDTF">2001-08-16T00:46:41Z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